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735" firstSheet="2" activeTab="2"/>
  </bookViews>
  <sheets>
    <sheet name="01 I - EFICIENTIZ" sheetId="1" state="hidden" r:id="rId1"/>
    <sheet name="01 J - IMPLANTAÇÃO" sheetId="2" state="hidden" r:id="rId2"/>
    <sheet name="ix -COTAÇÃO" sheetId="3" r:id="rId3"/>
  </sheets>
  <externalReferences>
    <externalReference r:id="rId6"/>
    <externalReference r:id="rId7"/>
  </externalReferences>
  <definedNames>
    <definedName name="_xlnm.Print_Area" localSheetId="0">'01 I - EFICIENTIZ'!$A:$G</definedName>
    <definedName name="BASE">#REF!</definedName>
    <definedName name="BIASERJ">'[1]RECEITA - PLANEJAM E EMPRÉST'!#REF!</definedName>
    <definedName name="BIPEM">'[1]RECEITA - PLANEJAM E EMPRÉST'!#REF!</definedName>
    <definedName name="DESILUM">#REF!</definedName>
    <definedName name="DESILUMLAMP">#REF!</definedName>
    <definedName name="Equ200511">#REF!</definedName>
    <definedName name="fat">#REF!</definedName>
    <definedName name="FATMDO">'[2]FATOR'!$D$29</definedName>
    <definedName name="FATOR1B">#REF!</definedName>
    <definedName name="FATOR2B">#REF!</definedName>
    <definedName name="IPEM1">'[1]RECEITA - PLANEJAM E EMPRÉST'!#REF!</definedName>
    <definedName name="IPEM10">'[1]RECEITA - PLANEJAM E EMPRÉST'!#REF!</definedName>
    <definedName name="IPEM2">'[1]RECEITA - PLANEJAM E EMPRÉST'!#REF!</definedName>
    <definedName name="IPEM3">'[1]RECEITA - PLANEJAM E EMPRÉST'!#REF!</definedName>
    <definedName name="IPEM4">'[1]RECEITA - PLANEJAM E EMPRÉST'!#REF!</definedName>
    <definedName name="IPEM5">'[1]RECEITA - PLANEJAM E EMPRÉST'!#REF!</definedName>
    <definedName name="IPEM6">'[1]RECEITA - PLANEJAM E EMPRÉST'!#REF!</definedName>
    <definedName name="IPEM7">'[1]RECEITA - PLANEJAM E EMPRÉST'!#REF!</definedName>
    <definedName name="IPEM8">'[1]RECEITA - PLANEJAM E EMPRÉST'!#REF!</definedName>
    <definedName name="IPEM9">'[1]RECEITA - PLANEJAM E EMPRÉST'!#REF!</definedName>
    <definedName name="ITAB10">'[1]RECEITA - CONTRATOS'!$K$20</definedName>
    <definedName name="LEI">#REF!</definedName>
    <definedName name="Mat200511">#REF!</definedName>
    <definedName name="MULT1">#REF!</definedName>
    <definedName name="MULT12">#REF!</definedName>
    <definedName name="MULT3">#REF!</definedName>
    <definedName name="NI6">'[1]RECEITA - CONTRATOS'!#REF!</definedName>
    <definedName name="NI7">'[1]RECEITA - CONTRATOS'!#REF!</definedName>
    <definedName name="PROC6">'[1]RECEITA - PLANEJAM E EMPRÉST'!#REF!</definedName>
    <definedName name="PROC7">'[1]RECEITA - PLANEJAM E EMPRÉST'!#REF!</definedName>
    <definedName name="PROC8">'[1]RECEITA - PLANEJAM E EMPRÉST'!#REF!</definedName>
    <definedName name="REF_ELEMENTAR">#REF!</definedName>
    <definedName name="REF_SERVICOS">#REF!</definedName>
    <definedName name="Ser200511">#REF!</definedName>
  </definedNames>
  <calcPr fullCalcOnLoad="1" fullPrecision="0"/>
</workbook>
</file>

<file path=xl/sharedStrings.xml><?xml version="1.0" encoding="utf-8"?>
<sst xmlns="http://schemas.openxmlformats.org/spreadsheetml/2006/main" count="412" uniqueCount="107">
  <si>
    <t>BNI 02 - BRAÇO 48MM X 1,70M - 45º</t>
  </si>
  <si>
    <t>BNI 03 - BRAÇO 60MM X 2,70M - 45º</t>
  </si>
  <si>
    <t>LMN 01 - LUMINARIA 150W DIFUSOR EM POLICRBONATO</t>
  </si>
  <si>
    <t>LMN 02 - LUMINARIA 150W DIFUSOR EM POLICRBONATO COM ALOJAMENTO</t>
  </si>
  <si>
    <t>LMN 04 - LUMINARIA 250W DIFUSOR EM POLICRBONATO COM ALOJAMENTO</t>
  </si>
  <si>
    <t>LMN 05 - LUMINARIA 250W VIDRO PLANO COM ALOJAMENTO</t>
  </si>
  <si>
    <t>LMN 07 - LUMINARIA 400W DIFUSOR EM POLICRBONATO COM ALOJAMENTO</t>
  </si>
  <si>
    <t>LMN 09 - LUMINARIA 600W VIDRO PLANO COM ALOJAMENTO</t>
  </si>
  <si>
    <t>CUSTO TOTAL</t>
  </si>
  <si>
    <t>LVSAP</t>
  </si>
  <si>
    <t>CINTA DE AÇO GALVANIZADO 220MM</t>
  </si>
  <si>
    <t>BRAÇO 25MM X 1,2M</t>
  </si>
  <si>
    <t>BRAÇO 48MM X 1,77M</t>
  </si>
  <si>
    <t>BRAÇO 48MM X 2,5M</t>
  </si>
  <si>
    <t>CAMINHÃO, COM CESTO AÉREO, COMANDO DUPLO, ISOLADO CLASSE 15 KV, 16M, COM MOTORISTA</t>
  </si>
  <si>
    <t>DESCRIÇÃO</t>
  </si>
  <si>
    <t>BDI</t>
  </si>
  <si>
    <t>QTD</t>
  </si>
  <si>
    <t>PREÇO UNIT MAT</t>
  </si>
  <si>
    <t>PREÇO TOTAL</t>
  </si>
  <si>
    <t>pç</t>
  </si>
  <si>
    <t>SUBTOTAL</t>
  </si>
  <si>
    <t>TOTAL</t>
  </si>
  <si>
    <t>EQUIPE DE OPERAÇÕES EM IP - IMPLANTAÇÃO E EMERGENCIA</t>
  </si>
  <si>
    <t>CAPACIDADE DIÁRIA  DE IMPLANTAÇÃO POR EQUIPE</t>
  </si>
  <si>
    <t>CAPACIDADE MENSAL DE IMPLANTAÇÃO POR EQUIPE</t>
  </si>
  <si>
    <t>CUSTO MENSAL DA EQUIPE</t>
  </si>
  <si>
    <t>CUSTO DE MÃO DE OBRA POR PONTO DE LUZ IMPLANTADO</t>
  </si>
  <si>
    <t>IMPLANTAÇÃO PONTO VSAP 70</t>
  </si>
  <si>
    <t>V. UNIT.</t>
  </si>
  <si>
    <t>V. TOT.</t>
  </si>
  <si>
    <t>MÃO DE OBRA POR PONTO</t>
  </si>
  <si>
    <t>TOTAL POR</t>
  </si>
  <si>
    <t>IMPLANTAÇÃO PONTO VSAP 100</t>
  </si>
  <si>
    <t>IMPLANTAÇÃO PONTO VSAP 150</t>
  </si>
  <si>
    <t>IMPLANTAÇÃO PONTO VSAP 250</t>
  </si>
  <si>
    <t>IMPLANTAÇÃO PONTO VSAP 400</t>
  </si>
  <si>
    <t>IMPLANTAÇÃO PONTO VSAP 600</t>
  </si>
  <si>
    <t>IMPLANTAÇÕES A REALIZAR DURANTE O PERÍODO CONTRATUAL</t>
  </si>
  <si>
    <t>PONTO A IMPLANTAR</t>
  </si>
  <si>
    <t>CUSTO UNIT (MAT + MDO)</t>
  </si>
  <si>
    <t>MÉDIA ANUAL DE IMPLANTAÇÕES NO SISTEMA</t>
  </si>
  <si>
    <t>PROJETO DE EFICIENTIZAÇÃO DO SISTEMA</t>
  </si>
  <si>
    <t>ILUMINAÇÃO PROJETADA (EFICIENTE)</t>
  </si>
  <si>
    <t>TROCAS A EXECUTAR</t>
  </si>
  <si>
    <t>RETROFIT</t>
  </si>
  <si>
    <t>PTO COMPLETO</t>
  </si>
  <si>
    <t>EFICIENTIZAÇÃO DO SISTEMA DURANTE O PERÍODO CONTRATUAL - RETROFIT</t>
  </si>
  <si>
    <t>%</t>
  </si>
  <si>
    <t>PONTOS LVSAP 70</t>
  </si>
  <si>
    <t>VALOR MÉDIO POR PONTO</t>
  </si>
  <si>
    <t>PONTOS LVSAP 100</t>
  </si>
  <si>
    <t>PONTOS LVSAP 150</t>
  </si>
  <si>
    <t>PONTOS LVSAP 250</t>
  </si>
  <si>
    <t>EFICIENTIZAÇÃO DO SISTEMA DURANTE O PERÍODO CONTRATUAL - PONTO COMPLETO</t>
  </si>
  <si>
    <t>TOTAL GERAL</t>
  </si>
  <si>
    <t>EQUIPAMENTOS E MÃO DE OBRA OPERACIONAL NECESSÁRIOS À IMPLANTAÇÃO NO SISTEMA</t>
  </si>
  <si>
    <t>HORAS</t>
  </si>
  <si>
    <t>VALOR</t>
  </si>
  <si>
    <t>CAPACIDADES MENSAIS E CUSTO DE IMPLANTAÇÃO POR PONTO</t>
  </si>
  <si>
    <t>UNID</t>
  </si>
  <si>
    <t>CINTA INOX DE FIXAÇÃO DA PLAQUETA DE CADASTRO</t>
  </si>
  <si>
    <t>PLAQUETA CADASTRO EM PVC - 240MM X 60MM X 4MM - DUPLA FACE</t>
  </si>
  <si>
    <t>BASE PARA RELE FOTOELETRICO</t>
  </si>
  <si>
    <t>BR 02 - BRAÇO 25MM X 1,5M</t>
  </si>
  <si>
    <t>BR 03 - BRAÇO 48MM X 1,77M</t>
  </si>
  <si>
    <t>BR 05 - BRAÇO 60MM X 2,5M</t>
  </si>
  <si>
    <t>BR 06 - BRAÇO 60MM X 3,5M</t>
  </si>
  <si>
    <t>CABO COBRE (0,6/1,0KV) 3 X 2,5MM²</t>
  </si>
  <si>
    <t>PARAFUSO GALVANIZADO PARA CINTA</t>
  </si>
  <si>
    <t>REATOR VAPOR SODIO 0070W</t>
  </si>
  <si>
    <t>REATOR VAPOR SODIO 0100W</t>
  </si>
  <si>
    <t>REATOR VAPOR SODIO 0150W</t>
  </si>
  <si>
    <t>REATOR VAPOR SODIO 0250W</t>
  </si>
  <si>
    <t>REATOR VAPOR SODIO 0400W</t>
  </si>
  <si>
    <t>REATOR VAPOR SODIO 0600W</t>
  </si>
  <si>
    <t>RELE FOTOELETRICO TIPO DUPLO</t>
  </si>
  <si>
    <t>CONECTOR DE LIGAÇÃO DA IP A REDE DE BT</t>
  </si>
  <si>
    <t>LAMPADA VAPOR SODIO 0070W</t>
  </si>
  <si>
    <t>LAMPADA VAPOR SODIO 0100W</t>
  </si>
  <si>
    <t>LAMPADA VAPOR SODIO 0150W</t>
  </si>
  <si>
    <t>LAMPADA VAPOR SODIO 0250W</t>
  </si>
  <si>
    <t>LAMPADA VAPOR SODIO 0400W</t>
  </si>
  <si>
    <t>LAMPADA VAPOR SODIO 0600W</t>
  </si>
  <si>
    <t>Mercado</t>
  </si>
  <si>
    <t>Descrição dos itens de mercado</t>
  </si>
  <si>
    <t>U.M</t>
  </si>
  <si>
    <t>Quantitativo</t>
  </si>
  <si>
    <t>Valor Unitário</t>
  </si>
  <si>
    <t>Valor Total</t>
  </si>
  <si>
    <t>R$ ----</t>
  </si>
  <si>
    <t>UND</t>
  </si>
  <si>
    <t>Refletor modular LED 200w DC com DPS 4x50w 90° 5000k 150lm/W Aluminio Autovolt Branca Ref.: RFMLED-DCDPS-90-200-50-3C-ME, da G-light ou similar.</t>
  </si>
  <si>
    <t>Refletor modular LED 150w DC com DPS 3x50w 90° 5000k 150lm/W Aluminio Autovolt Branca Ref.: RFMLED-DCDPS-90-150-50-3C-ME, da G-light ou similar.</t>
  </si>
  <si>
    <t>Refletor LED Ultra 500W, chip Led CREE drive MEANWELL Proteção IP67, Voltagem AC 100-240V, temp de cor branco frio 5000K, vida útil 60.000h, da Leox ou similar.</t>
  </si>
  <si>
    <t>Refletor LED Ultra 1000W, chip Led CREE drive MEANWELL Proteção IP67, Voltagem AC 100-240V, temp de cor branco frio 5000K, vida útil 60.000h, da Leox ou similar.</t>
  </si>
  <si>
    <t>DPS (dispositivo protetor de surto), bivolt, 5-10kA, IP 66, em acordo com a norma NBR-5410.</t>
  </si>
  <si>
    <t>Driver para luminária LED de 150W, 90-305V, IP67, dimerizável, FP &gt; 0,95(compatível Lum. LED Hashimoto/Demape ou similar).</t>
  </si>
  <si>
    <t>Driver para luminária LED de 100W, 90-305V, IP67, dimerizável, FP &gt; 0,95(compatível Lum. LED Hashimoto/Demape ou similar).</t>
  </si>
  <si>
    <t>Driver para luminária LED de 60W, 90-305V, IP67, dimerizável, FP &gt; 0,95 (compatível Lum. LED Hashimoto/Demape ou similar).</t>
  </si>
  <si>
    <t>ANEXO IX - PLANILHA DE COTAÇÃO DE MERCADO</t>
  </si>
  <si>
    <t>CABEÇALHO PARA INSERIR LOGOTIPO DA EMPRESA E INFORMAÇÕES PERTINENTES.</t>
  </si>
  <si>
    <t>INSUMOS A SEREM COTADOS</t>
  </si>
  <si>
    <t>VALIDADE DA PROPOSTA: 60 DIAS.</t>
  </si>
  <si>
    <t>ASSINATURA DO REPRESENTANTE DA EMPRESA</t>
  </si>
  <si>
    <t>CARGO</t>
  </si>
  <si>
    <t>+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</si>
</sst>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_(&quot;R$&quot;* #,##0.00_);_(&quot;R$&quot;* \(#,##0.00\);_(&quot;R$&quot;* &quot;-&quot;??_);_(@_)"/>
    <numFmt numFmtId="191" formatCode="dd/mm/yy;@"/>
    <numFmt numFmtId="192" formatCode="[$-416]mmmm\-yy;@"/>
    <numFmt numFmtId="193" formatCode="#,##0.0"/>
    <numFmt numFmtId="194" formatCode="0.0%"/>
    <numFmt numFmtId="195" formatCode="_ * #,##0_ ;_ * \-#,##0_ ;_ * &quot;-&quot;??_ ;_ @_ "/>
    <numFmt numFmtId="196" formatCode="###&quot; h&quot;"/>
    <numFmt numFmtId="197" formatCode="##\ &quot;MESES&quot;"/>
    <numFmt numFmtId="198" formatCode="&quot;(QTD &quot;##&quot; MESES)&quot;"/>
    <numFmt numFmtId="199" formatCode="&quot;MÊS &quot;00"/>
    <numFmt numFmtId="200" formatCode="&quot;AS ATIVIDADES DESTE ANEXO SERÃO INICIADAS SOMENTE NO &quot;##&quot;º MÊS CONTRATUAL.&quot;"/>
    <numFmt numFmtId="201" formatCode="0.000000"/>
    <numFmt numFmtId="202" formatCode="00"/>
    <numFmt numFmtId="203" formatCode="0.00;[Red]0.00"/>
    <numFmt numFmtId="204" formatCode="_-* #,##0.00_-;_-* #,##0.00\-;_-* &quot;-&quot;??_-;_-@_-"/>
    <numFmt numFmtId="205" formatCode="[$-416]mmm\-yy;@"/>
    <numFmt numFmtId="206" formatCode="#,##0.000"/>
    <numFmt numFmtId="207" formatCode="0.000%"/>
    <numFmt numFmtId="208" formatCode="0.0000%"/>
    <numFmt numFmtId="209" formatCode="0.00000%"/>
    <numFmt numFmtId="210" formatCode="0.000000%"/>
    <numFmt numFmtId="211" formatCode="&quot;R$ &quot;#,##0.00"/>
    <numFmt numFmtId="212" formatCode="_(* #,##0_);_(* \(#,##0\);_(* &quot;-&quot;??_);_(@_)"/>
    <numFmt numFmtId="213" formatCode="_-[$R$-416]\ * #,##0.00_-;\-[$R$-416]\ * #,##0.00_-;_-[$R$-416]\ * &quot;-&quot;??_-;_-@_-"/>
    <numFmt numFmtId="214" formatCode="0.00000000"/>
    <numFmt numFmtId="215" formatCode="0.0000000"/>
    <numFmt numFmtId="216" formatCode="0.00000"/>
    <numFmt numFmtId="217" formatCode="0.0000"/>
    <numFmt numFmtId="218" formatCode="0.000"/>
    <numFmt numFmtId="219" formatCode="_-* #,##0_-;\-* #,##0_-;_-* &quot;-&quot;??_-;_-@_-"/>
    <numFmt numFmtId="220" formatCode="_(* #,##0.0_);_(* \(#,##0.0\);_(* &quot;-&quot;??_);_(@_)"/>
    <numFmt numFmtId="221" formatCode="_(* #,##0.000_);_(* \(#,##0.000\);_(* &quot;-&quot;??_);_(@_)"/>
    <numFmt numFmtId="222" formatCode="&quot;Ativado&quot;;&quot;Ativado&quot;;&quot;Desativado&quot;"/>
    <numFmt numFmtId="223" formatCode="_-* #,##0.0000_-;\-* #,##0.0000_-;_-* &quot;-&quot;??_-;_-@_-"/>
    <numFmt numFmtId="224" formatCode="_(* #,##0.0000_);_(* \(#,##0.0000\);_(* &quot;-&quot;??_);_(@_)"/>
    <numFmt numFmtId="225" formatCode="_-* #,##0.0000_-;\-* #,##0.0000_-;_-* &quot;-&quot;?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5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10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1" xfId="68" applyNumberFormat="1" applyFont="1" applyBorder="1" applyAlignment="1">
      <alignment horizontal="centerContinuous" vertical="center" wrapText="1"/>
    </xf>
    <xf numFmtId="0" fontId="5" fillId="0" borderId="12" xfId="68" applyNumberFormat="1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5" fontId="5" fillId="0" borderId="14" xfId="68" applyFont="1" applyBorder="1" applyAlignment="1">
      <alignment horizontal="center" vertical="center" wrapText="1"/>
    </xf>
    <xf numFmtId="185" fontId="5" fillId="0" borderId="14" xfId="68" applyFont="1" applyBorder="1" applyAlignment="1" quotePrefix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5" fontId="6" fillId="0" borderId="14" xfId="68" applyFont="1" applyBorder="1" applyAlignment="1" applyProtection="1">
      <alignment horizontal="left" vertical="center"/>
      <protection hidden="1"/>
    </xf>
    <xf numFmtId="185" fontId="6" fillId="0" borderId="14" xfId="68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85" fontId="5" fillId="0" borderId="10" xfId="68" applyFont="1" applyBorder="1" applyAlignment="1">
      <alignment horizontal="centerContinuous" vertical="center"/>
    </xf>
    <xf numFmtId="185" fontId="5" fillId="0" borderId="12" xfId="68" applyFont="1" applyBorder="1" applyAlignment="1">
      <alignment horizontal="centerContinuous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85" fontId="5" fillId="0" borderId="17" xfId="68" applyFont="1" applyBorder="1" applyAlignment="1">
      <alignment horizontal="centerContinuous" vertical="center"/>
    </xf>
    <xf numFmtId="185" fontId="5" fillId="0" borderId="18" xfId="68" applyFont="1" applyBorder="1" applyAlignment="1">
      <alignment horizontal="centerContinuous" vertical="center"/>
    </xf>
    <xf numFmtId="185" fontId="5" fillId="0" borderId="19" xfId="68" applyFont="1" applyBorder="1" applyAlignment="1">
      <alignment horizontal="centerContinuous" vertical="center"/>
    </xf>
    <xf numFmtId="185" fontId="5" fillId="0" borderId="20" xfId="68" applyFont="1" applyBorder="1" applyAlignment="1">
      <alignment horizontal="centerContinuous" vertical="center"/>
    </xf>
    <xf numFmtId="185" fontId="5" fillId="0" borderId="14" xfId="68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/>
    </xf>
    <xf numFmtId="195" fontId="5" fillId="0" borderId="17" xfId="59" applyNumberFormat="1" applyFont="1" applyBorder="1" applyAlignment="1" applyProtection="1">
      <alignment horizontal="centerContinuous" vertical="center"/>
      <protection hidden="1"/>
    </xf>
    <xf numFmtId="195" fontId="5" fillId="0" borderId="21" xfId="59" applyNumberFormat="1" applyFont="1" applyBorder="1" applyAlignment="1" applyProtection="1">
      <alignment horizontal="centerContinuous" vertical="center"/>
      <protection hidden="1"/>
    </xf>
    <xf numFmtId="195" fontId="5" fillId="0" borderId="11" xfId="59" applyNumberFormat="1" applyFont="1" applyBorder="1" applyAlignment="1" applyProtection="1">
      <alignment horizontal="centerContinuous" vertical="center"/>
      <protection hidden="1"/>
    </xf>
    <xf numFmtId="195" fontId="5" fillId="0" borderId="22" xfId="59" applyNumberFormat="1" applyFont="1" applyBorder="1" applyAlignment="1" applyProtection="1">
      <alignment horizontal="centerContinuous" vertical="center"/>
      <protection hidden="1"/>
    </xf>
    <xf numFmtId="195" fontId="5" fillId="0" borderId="22" xfId="59" applyNumberFormat="1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Continuous" vertical="center"/>
      <protection hidden="1"/>
    </xf>
    <xf numFmtId="9" fontId="5" fillId="33" borderId="14" xfId="53" applyFont="1" applyFill="1" applyBorder="1" applyAlignment="1" applyProtection="1">
      <alignment horizontal="center" vertical="center"/>
      <protection hidden="1"/>
    </xf>
    <xf numFmtId="9" fontId="5" fillId="0" borderId="16" xfId="53" applyFont="1" applyBorder="1" applyAlignment="1" applyProtection="1">
      <alignment horizontal="centerContinuous" vertical="center"/>
      <protection hidden="1"/>
    </xf>
    <xf numFmtId="0" fontId="5" fillId="0" borderId="15" xfId="0" applyFont="1" applyBorder="1" applyAlignment="1" applyProtection="1" quotePrefix="1">
      <alignment horizontal="right" vertical="center"/>
      <protection hidden="1"/>
    </xf>
    <xf numFmtId="0" fontId="5" fillId="0" borderId="16" xfId="0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3" fontId="5" fillId="34" borderId="14" xfId="59" applyNumberFormat="1" applyFont="1" applyFill="1" applyBorder="1" applyAlignment="1" applyProtection="1">
      <alignment horizontal="center" vertical="center"/>
      <protection hidden="1"/>
    </xf>
    <xf numFmtId="3" fontId="5" fillId="34" borderId="16" xfId="59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vertical="center"/>
      <protection hidden="1"/>
    </xf>
    <xf numFmtId="195" fontId="6" fillId="0" borderId="0" xfId="59" applyNumberFormat="1" applyFont="1" applyBorder="1" applyAlignment="1" applyProtection="1">
      <alignment horizontal="center" vertical="center"/>
      <protection hidden="1"/>
    </xf>
    <xf numFmtId="9" fontId="5" fillId="0" borderId="14" xfId="53" applyFont="1" applyBorder="1" applyAlignment="1">
      <alignment horizontal="center" vertical="center" wrapText="1"/>
    </xf>
    <xf numFmtId="9" fontId="6" fillId="0" borderId="14" xfId="53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9" fontId="5" fillId="0" borderId="16" xfId="53" applyFont="1" applyBorder="1" applyAlignment="1">
      <alignment horizontal="left" vertical="center"/>
    </xf>
    <xf numFmtId="9" fontId="5" fillId="0" borderId="16" xfId="53" applyFont="1" applyBorder="1" applyAlignment="1">
      <alignment vertical="center"/>
    </xf>
    <xf numFmtId="9" fontId="6" fillId="33" borderId="14" xfId="53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85" fontId="4" fillId="0" borderId="19" xfId="68" applyFont="1" applyBorder="1" applyAlignment="1">
      <alignment horizontal="centerContinuous" vertical="center"/>
    </xf>
    <xf numFmtId="185" fontId="4" fillId="0" borderId="20" xfId="68" applyFont="1" applyBorder="1" applyAlignment="1">
      <alignment horizontal="centerContinuous" vertical="center"/>
    </xf>
    <xf numFmtId="0" fontId="5" fillId="0" borderId="23" xfId="0" applyFont="1" applyBorder="1" applyAlignment="1" applyProtection="1">
      <alignment horizontal="centerContinuous" vertical="center"/>
      <protection/>
    </xf>
    <xf numFmtId="0" fontId="5" fillId="0" borderId="24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3" fontId="6" fillId="0" borderId="13" xfId="0" applyNumberFormat="1" applyFont="1" applyBorder="1" applyAlignment="1" applyProtection="1">
      <alignment horizontal="center" vertical="center"/>
      <protection/>
    </xf>
    <xf numFmtId="185" fontId="6" fillId="0" borderId="14" xfId="68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185" fontId="5" fillId="35" borderId="13" xfId="68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Continuous" vertical="center"/>
      <protection hidden="1"/>
    </xf>
    <xf numFmtId="0" fontId="5" fillId="0" borderId="14" xfId="0" applyFont="1" applyBorder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9" fontId="5" fillId="0" borderId="14" xfId="53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3" fontId="6" fillId="33" borderId="13" xfId="0" applyNumberFormat="1" applyFont="1" applyFill="1" applyBorder="1" applyAlignment="1" applyProtection="1">
      <alignment horizontal="center" vertical="center"/>
      <protection/>
    </xf>
    <xf numFmtId="9" fontId="6" fillId="0" borderId="10" xfId="53" applyFont="1" applyBorder="1" applyAlignment="1" applyProtection="1">
      <alignment horizontal="left" vertical="center"/>
      <protection/>
    </xf>
    <xf numFmtId="9" fontId="6" fillId="0" borderId="11" xfId="53" applyFont="1" applyBorder="1" applyAlignment="1" applyProtection="1">
      <alignment horizontal="left" vertical="center"/>
      <protection/>
    </xf>
    <xf numFmtId="9" fontId="6" fillId="0" borderId="14" xfId="53" applyFont="1" applyBorder="1" applyAlignment="1" applyProtection="1">
      <alignment horizontal="left" vertical="center"/>
      <protection/>
    </xf>
    <xf numFmtId="185" fontId="6" fillId="0" borderId="14" xfId="68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9" fontId="5" fillId="0" borderId="16" xfId="53" applyFont="1" applyBorder="1" applyAlignment="1" applyProtection="1">
      <alignment horizontal="left" vertical="center"/>
      <protection/>
    </xf>
    <xf numFmtId="185" fontId="5" fillId="0" borderId="10" xfId="68" applyFont="1" applyBorder="1" applyAlignment="1" applyProtection="1">
      <alignment horizontal="centerContinuous" vertical="center"/>
      <protection/>
    </xf>
    <xf numFmtId="185" fontId="5" fillId="0" borderId="12" xfId="68" applyFont="1" applyBorder="1" applyAlignment="1" applyProtection="1">
      <alignment horizontal="centerContinuous" vertical="center"/>
      <protection/>
    </xf>
    <xf numFmtId="3" fontId="5" fillId="0" borderId="23" xfId="46" applyNumberFormat="1" applyFont="1" applyBorder="1" applyAlignment="1" applyProtection="1">
      <alignment horizontal="centerContinuous" vertical="center"/>
      <protection/>
    </xf>
    <xf numFmtId="3" fontId="6" fillId="0" borderId="24" xfId="68" applyNumberFormat="1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85" fontId="6" fillId="0" borderId="14" xfId="68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Continuous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185" fontId="5" fillId="0" borderId="14" xfId="68" applyFont="1" applyBorder="1" applyAlignment="1" applyProtection="1">
      <alignment vertical="center"/>
      <protection hidden="1"/>
    </xf>
    <xf numFmtId="9" fontId="5" fillId="0" borderId="14" xfId="53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3" fontId="6" fillId="0" borderId="23" xfId="0" applyNumberFormat="1" applyFont="1" applyBorder="1" applyAlignment="1">
      <alignment horizontal="center" vertical="center"/>
    </xf>
    <xf numFmtId="9" fontId="6" fillId="0" borderId="23" xfId="53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85" fontId="6" fillId="0" borderId="23" xfId="68" applyFont="1" applyBorder="1" applyAlignment="1" applyProtection="1">
      <alignment horizontal="left" vertical="center"/>
      <protection hidden="1"/>
    </xf>
    <xf numFmtId="185" fontId="6" fillId="0" borderId="23" xfId="68" applyFont="1" applyBorder="1" applyAlignment="1">
      <alignment horizontal="left" vertical="center"/>
    </xf>
    <xf numFmtId="9" fontId="6" fillId="33" borderId="23" xfId="53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5" fontId="3" fillId="0" borderId="0" xfId="68" applyFont="1" applyBorder="1" applyAlignment="1">
      <alignment/>
    </xf>
    <xf numFmtId="0" fontId="7" fillId="0" borderId="0" xfId="0" applyFont="1" applyAlignment="1">
      <alignment/>
    </xf>
    <xf numFmtId="185" fontId="3" fillId="0" borderId="0" xfId="68" applyNumberFormat="1" applyFont="1" applyAlignment="1">
      <alignment/>
    </xf>
    <xf numFmtId="3" fontId="8" fillId="0" borderId="2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185" fontId="8" fillId="0" borderId="13" xfId="68" applyFont="1" applyBorder="1" applyAlignment="1" applyProtection="1">
      <alignment horizontal="center" vertical="center" wrapText="1"/>
      <protection hidden="1"/>
    </xf>
    <xf numFmtId="3" fontId="8" fillId="0" borderId="13" xfId="0" applyNumberFormat="1" applyFont="1" applyBorder="1" applyAlignment="1">
      <alignment horizontal="justify" vertical="center" wrapText="1"/>
    </xf>
    <xf numFmtId="0" fontId="6" fillId="0" borderId="23" xfId="0" applyFont="1" applyBorder="1" applyAlignment="1" quotePrefix="1">
      <alignment horizontal="justify" vertical="center" wrapText="1"/>
    </xf>
    <xf numFmtId="0" fontId="6" fillId="0" borderId="10" xfId="0" applyFont="1" applyBorder="1" applyAlignment="1" quotePrefix="1">
      <alignment horizontal="justify" vertical="center" wrapText="1"/>
    </xf>
    <xf numFmtId="0" fontId="6" fillId="0" borderId="12" xfId="0" applyFont="1" applyBorder="1" applyAlignment="1" quotePrefix="1">
      <alignment horizontal="justify" vertical="center" wrapText="1"/>
    </xf>
    <xf numFmtId="0" fontId="6" fillId="0" borderId="23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/>
    </xf>
    <xf numFmtId="3" fontId="5" fillId="3" borderId="10" xfId="59" applyNumberFormat="1" applyFont="1" applyFill="1" applyBorder="1" applyAlignment="1" applyProtection="1">
      <alignment horizontal="center" vertical="center"/>
      <protection hidden="1"/>
    </xf>
    <xf numFmtId="3" fontId="5" fillId="3" borderId="12" xfId="59" applyNumberFormat="1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195" fontId="5" fillId="0" borderId="31" xfId="59" applyNumberFormat="1" applyFont="1" applyBorder="1" applyAlignment="1" applyProtection="1">
      <alignment horizontal="center" vertical="center"/>
      <protection hidden="1"/>
    </xf>
    <xf numFmtId="195" fontId="5" fillId="0" borderId="11" xfId="59" applyNumberFormat="1" applyFont="1" applyBorder="1" applyAlignment="1" applyProtection="1">
      <alignment horizontal="center" vertical="center"/>
      <protection hidden="1"/>
    </xf>
    <xf numFmtId="195" fontId="5" fillId="0" borderId="12" xfId="59" applyNumberFormat="1" applyFont="1" applyBorder="1" applyAlignment="1" applyProtection="1">
      <alignment horizontal="center" vertical="center"/>
      <protection hidden="1"/>
    </xf>
    <xf numFmtId="195" fontId="5" fillId="0" borderId="17" xfId="59" applyNumberFormat="1" applyFont="1" applyBorder="1" applyAlignment="1" applyProtection="1">
      <alignment horizontal="center" vertical="center"/>
      <protection hidden="1"/>
    </xf>
    <xf numFmtId="195" fontId="5" fillId="0" borderId="18" xfId="59" applyNumberFormat="1" applyFont="1" applyBorder="1" applyAlignment="1" applyProtection="1">
      <alignment horizontal="center" vertical="center"/>
      <protection hidden="1"/>
    </xf>
    <xf numFmtId="9" fontId="5" fillId="37" borderId="15" xfId="53" applyFont="1" applyFill="1" applyBorder="1" applyAlignment="1" applyProtection="1">
      <alignment horizontal="center" vertical="center"/>
      <protection hidden="1"/>
    </xf>
    <xf numFmtId="9" fontId="5" fillId="37" borderId="32" xfId="53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vertical="center" wrapText="1"/>
      <protection hidden="1"/>
    </xf>
    <xf numFmtId="0" fontId="6" fillId="33" borderId="11" xfId="0" applyFont="1" applyFill="1" applyBorder="1" applyAlignment="1" applyProtection="1">
      <alignment vertical="center" wrapText="1"/>
      <protection hidden="1"/>
    </xf>
    <xf numFmtId="0" fontId="6" fillId="33" borderId="12" xfId="0" applyFont="1" applyFill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>
      <alignment/>
    </xf>
    <xf numFmtId="0" fontId="6" fillId="0" borderId="24" xfId="0" applyFont="1" applyBorder="1" applyAlignment="1" applyProtection="1">
      <alignment vertical="center" wrapText="1"/>
      <protection/>
    </xf>
    <xf numFmtId="0" fontId="6" fillId="38" borderId="23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39" borderId="33" xfId="0" applyFont="1" applyFill="1" applyBorder="1" applyAlignment="1">
      <alignment horizontal="center"/>
    </xf>
    <xf numFmtId="0" fontId="10" fillId="16" borderId="3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16" borderId="33" xfId="0" applyFont="1" applyFill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1" xfId="49"/>
    <cellStyle name="Normal 11 2" xfId="50"/>
    <cellStyle name="Normal 2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Separador de milhares 2" xfId="58"/>
    <cellStyle name="Separador de milhares_TMPI SAO GONCALO SC CP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 5 2" xfId="69"/>
    <cellStyle name="Vírgula 5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8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3FFFF"/>
      <rgbColor rgb="00FFFFFF"/>
      <rgbColor rgb="00FFFFFF"/>
      <rgbColor rgb="00A6CAF0"/>
      <rgbColor rgb="00CC9CCC"/>
      <rgbColor rgb="00CC99FF"/>
      <rgbColor rgb="00FFFFFF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luxelendocs\PROJECAO%20FINANCEIRA\PROJFIN%202002\PROJFIN%20-%20LME%20-%202002%20-%2045-10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T%20MANUT%20PMNI%202001%20PROP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 CONTRATOS - HISTORICO"/>
      <sheetName val="RECEITA - PLANEJAM E EMPRÉST"/>
      <sheetName val="RECEITA - CONTRATOS"/>
      <sheetName val="ORGANIZADA"/>
      <sheetName val="ORGANIZADA ELEN"/>
      <sheetName val="TRIBUTOS"/>
      <sheetName val="RELAT RECEBIDO (D)"/>
      <sheetName val="RELAT EXEC X NÃO FAT (J)"/>
      <sheetName val="RELAT HOJE X DATA EXEC (O)"/>
      <sheetName val="RELAT FATURADO X NÃO RECEB (K)"/>
      <sheetName val="RELAT RECEITA POR PERIODO (I)"/>
      <sheetName val="EMP CM2 (2)"/>
      <sheetName val="EMP W"/>
      <sheetName val="EMP ALV"/>
      <sheetName val="LIVRE"/>
      <sheetName val="OPERAÇÃO CITIBANK"/>
      <sheetName val="OPER CODENI"/>
      <sheetName val="RECEITA _ PLANEJAM E EMPRÉST"/>
      <sheetName val="RECEITA _ CONTRATOS"/>
    </sheetNames>
    <sheetDataSet>
      <sheetData sheetId="2">
        <row r="20">
          <cell r="K20">
            <v>37554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 MDO PMNI"/>
      <sheetName val="FATOR"/>
      <sheetName val="PRECOS ACELET"/>
      <sheetName val="PRECOS BASE ANTERIOR + 10%"/>
      <sheetName val="PRECOS  PMNI"/>
      <sheetName val="PRECOS MONTANA"/>
      <sheetName val="LUCRO ACELET"/>
      <sheetName val="LUCRO MONTANA"/>
      <sheetName val="COMISSOES"/>
    </sheetNames>
    <sheetDataSet>
      <sheetData sheetId="1">
        <row r="29">
          <cell r="D29">
            <v>1.689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showZeros="0" zoomScale="85" zoomScaleNormal="85" zoomScalePageLayoutView="0" workbookViewId="0" topLeftCell="A1">
      <selection activeCell="F6" sqref="F6:G6"/>
    </sheetView>
  </sheetViews>
  <sheetFormatPr defaultColWidth="9.140625" defaultRowHeight="15.75" customHeight="1"/>
  <cols>
    <col min="1" max="1" width="12.140625" style="25" customWidth="1"/>
    <col min="2" max="2" width="7.421875" style="25" hidden="1" customWidth="1"/>
    <col min="3" max="3" width="12.00390625" style="25" customWidth="1"/>
    <col min="4" max="5" width="28.7109375" style="25" customWidth="1"/>
    <col min="6" max="6" width="24.140625" style="121" customWidth="1"/>
    <col min="7" max="7" width="17.7109375" style="121" customWidth="1"/>
    <col min="8" max="9" width="9.140625" style="25" customWidth="1"/>
    <col min="10" max="10" width="29.421875" style="118" customWidth="1"/>
    <col min="11" max="11" width="9.140625" style="118" customWidth="1"/>
    <col min="12" max="16384" width="9.140625" style="25" customWidth="1"/>
  </cols>
  <sheetData>
    <row r="1" spans="1:7" ht="15.75" customHeight="1">
      <c r="A1" s="26" t="s">
        <v>42</v>
      </c>
      <c r="B1" s="27"/>
      <c r="C1" s="27"/>
      <c r="D1" s="28"/>
      <c r="E1" s="28"/>
      <c r="F1" s="28"/>
      <c r="G1" s="29"/>
    </row>
    <row r="2" spans="1:7" ht="15.75" customHeight="1">
      <c r="A2" s="143" t="s">
        <v>43</v>
      </c>
      <c r="B2" s="144"/>
      <c r="C2" s="145"/>
      <c r="D2" s="152" t="s">
        <v>44</v>
      </c>
      <c r="E2" s="153"/>
      <c r="F2" s="153"/>
      <c r="G2" s="154"/>
    </row>
    <row r="3" spans="1:7" ht="15.75" customHeight="1">
      <c r="A3" s="146"/>
      <c r="B3" s="147"/>
      <c r="C3" s="148"/>
      <c r="D3" s="30" t="s">
        <v>45</v>
      </c>
      <c r="E3" s="31" t="s">
        <v>46</v>
      </c>
      <c r="F3" s="155" t="s">
        <v>22</v>
      </c>
      <c r="G3" s="156"/>
    </row>
    <row r="4" spans="1:7" ht="15.75" customHeight="1">
      <c r="A4" s="149"/>
      <c r="B4" s="150"/>
      <c r="C4" s="151"/>
      <c r="D4" s="32">
        <v>0</v>
      </c>
      <c r="E4" s="33">
        <v>0</v>
      </c>
      <c r="F4" s="157"/>
      <c r="G4" s="158"/>
    </row>
    <row r="5" spans="1:7" ht="15.75" customHeight="1">
      <c r="A5" s="34" t="s">
        <v>9</v>
      </c>
      <c r="B5" s="35"/>
      <c r="C5" s="36">
        <v>70</v>
      </c>
      <c r="D5" s="37">
        <f>F5*$D$4</f>
        <v>0</v>
      </c>
      <c r="E5" s="38">
        <f>F5*$E$4</f>
        <v>0</v>
      </c>
      <c r="F5" s="141">
        <v>7297</v>
      </c>
      <c r="G5" s="142"/>
    </row>
    <row r="6" spans="1:7" ht="15.75" customHeight="1">
      <c r="A6" s="34" t="s">
        <v>9</v>
      </c>
      <c r="B6" s="35"/>
      <c r="C6" s="36">
        <v>100</v>
      </c>
      <c r="D6" s="37">
        <f>F6*$D$4</f>
        <v>0</v>
      </c>
      <c r="E6" s="38">
        <f>F6*$E$4</f>
        <v>0</v>
      </c>
      <c r="F6" s="141">
        <v>2643</v>
      </c>
      <c r="G6" s="142"/>
    </row>
    <row r="7" spans="1:7" ht="15.75" customHeight="1">
      <c r="A7" s="34" t="s">
        <v>9</v>
      </c>
      <c r="B7" s="35"/>
      <c r="C7" s="36">
        <v>150</v>
      </c>
      <c r="D7" s="37">
        <f>F7*$D$4</f>
        <v>0</v>
      </c>
      <c r="E7" s="38">
        <f>F7*$E$4</f>
        <v>0</v>
      </c>
      <c r="F7" s="141">
        <v>3433</v>
      </c>
      <c r="G7" s="142"/>
    </row>
    <row r="8" spans="1:7" ht="15.75" customHeight="1">
      <c r="A8" s="34" t="s">
        <v>9</v>
      </c>
      <c r="B8" s="35"/>
      <c r="C8" s="36">
        <v>250</v>
      </c>
      <c r="D8" s="37">
        <f>F8*$D$4</f>
        <v>0</v>
      </c>
      <c r="E8" s="38">
        <f>F8*$E$4</f>
        <v>0</v>
      </c>
      <c r="F8" s="141">
        <v>322</v>
      </c>
      <c r="G8" s="142"/>
    </row>
    <row r="9" spans="1:7" ht="15.75" customHeight="1">
      <c r="A9" s="39"/>
      <c r="B9" s="39"/>
      <c r="C9" s="40"/>
      <c r="D9" s="40"/>
      <c r="E9" s="40"/>
      <c r="F9" s="40"/>
      <c r="G9" s="40"/>
    </row>
    <row r="10" spans="6:7" ht="15.75" customHeight="1">
      <c r="F10" s="119"/>
      <c r="G10" s="119"/>
    </row>
    <row r="11" spans="1:7" ht="15.75" customHeight="1">
      <c r="A11" s="1" t="s">
        <v>47</v>
      </c>
      <c r="B11" s="2"/>
      <c r="C11" s="2"/>
      <c r="D11" s="2"/>
      <c r="E11" s="2"/>
      <c r="F11" s="3"/>
      <c r="G11" s="4"/>
    </row>
    <row r="12" spans="1:7" ht="30">
      <c r="A12" s="5" t="s">
        <v>17</v>
      </c>
      <c r="B12" s="41" t="s">
        <v>48</v>
      </c>
      <c r="C12" s="6" t="s">
        <v>60</v>
      </c>
      <c r="D12" s="136" t="s">
        <v>49</v>
      </c>
      <c r="E12" s="137"/>
      <c r="F12" s="7" t="s">
        <v>18</v>
      </c>
      <c r="G12" s="8" t="s">
        <v>19</v>
      </c>
    </row>
    <row r="13" spans="1:7" ht="15.75" customHeight="1">
      <c r="A13" s="9">
        <f>'01 I - EFICIENTIZ'!$D$5</f>
        <v>0</v>
      </c>
      <c r="B13" s="42"/>
      <c r="C13" s="10" t="s">
        <v>20</v>
      </c>
      <c r="D13" s="133" t="s">
        <v>78</v>
      </c>
      <c r="E13" s="134"/>
      <c r="F13" s="11" t="e">
        <f>SUMIF(#REF!,D13,#REF!)</f>
        <v>#REF!</v>
      </c>
      <c r="G13" s="12" t="e">
        <f>A13*F13</f>
        <v>#REF!</v>
      </c>
    </row>
    <row r="14" spans="1:7" ht="15.75" customHeight="1">
      <c r="A14" s="9">
        <f>A13</f>
        <v>0</v>
      </c>
      <c r="B14" s="42"/>
      <c r="C14" s="10" t="s">
        <v>20</v>
      </c>
      <c r="D14" s="133" t="s">
        <v>70</v>
      </c>
      <c r="E14" s="134"/>
      <c r="F14" s="11" t="e">
        <f>SUMIF(#REF!,D14,#REF!)</f>
        <v>#REF!</v>
      </c>
      <c r="G14" s="12" t="e">
        <f>A14*F14</f>
        <v>#REF!</v>
      </c>
    </row>
    <row r="15" spans="1:7" ht="15.75" customHeight="1">
      <c r="A15" s="9"/>
      <c r="B15" s="42"/>
      <c r="C15" s="10" t="s">
        <v>20</v>
      </c>
      <c r="D15" s="133" t="s">
        <v>63</v>
      </c>
      <c r="E15" s="134"/>
      <c r="F15" s="11" t="e">
        <f>SUMIF(#REF!,D15,#REF!)</f>
        <v>#REF!</v>
      </c>
      <c r="G15" s="12" t="e">
        <f>A15*F15</f>
        <v>#REF!</v>
      </c>
    </row>
    <row r="16" spans="1:7" ht="15.75" customHeight="1">
      <c r="A16" s="9">
        <f>A14</f>
        <v>0</v>
      </c>
      <c r="B16" s="42"/>
      <c r="C16" s="10" t="s">
        <v>20</v>
      </c>
      <c r="D16" s="133" t="s">
        <v>76</v>
      </c>
      <c r="E16" s="134"/>
      <c r="F16" s="11" t="e">
        <f>SUMIF(#REF!,D16,#REF!)</f>
        <v>#REF!</v>
      </c>
      <c r="G16" s="12" t="e">
        <f>A16*F16</f>
        <v>#REF!</v>
      </c>
    </row>
    <row r="17" spans="1:7" ht="15.75" customHeight="1">
      <c r="A17" s="9">
        <f>A15*3</f>
        <v>0</v>
      </c>
      <c r="B17" s="42"/>
      <c r="C17" s="10" t="s">
        <v>20</v>
      </c>
      <c r="D17" s="133" t="s">
        <v>77</v>
      </c>
      <c r="E17" s="134"/>
      <c r="F17" s="11" t="e">
        <f>SUMIF(#REF!,D17,#REF!)</f>
        <v>#REF!</v>
      </c>
      <c r="G17" s="12" t="e">
        <f>A17*F17</f>
        <v>#REF!</v>
      </c>
    </row>
    <row r="18" spans="1:7" ht="15.75" customHeight="1">
      <c r="A18" s="13" t="s">
        <v>21</v>
      </c>
      <c r="B18" s="14"/>
      <c r="C18" s="14"/>
      <c r="D18" s="43"/>
      <c r="E18" s="43"/>
      <c r="F18" s="15" t="e">
        <f>SUM(G13:G17)</f>
        <v>#REF!</v>
      </c>
      <c r="G18" s="16"/>
    </row>
    <row r="19" spans="1:7" ht="15.75" customHeight="1" thickBot="1">
      <c r="A19" s="17" t="s">
        <v>16</v>
      </c>
      <c r="B19" s="44"/>
      <c r="C19" s="18"/>
      <c r="D19" s="18"/>
      <c r="E19" s="45" t="e">
        <f>#REF!</f>
        <v>#REF!</v>
      </c>
      <c r="F19" s="19" t="e">
        <f>F18*E19</f>
        <v>#REF!</v>
      </c>
      <c r="G19" s="20"/>
    </row>
    <row r="20" spans="1:7" ht="15.75" customHeight="1" thickBot="1">
      <c r="A20" s="17" t="s">
        <v>22</v>
      </c>
      <c r="B20" s="44"/>
      <c r="C20" s="18"/>
      <c r="D20" s="43"/>
      <c r="E20" s="43"/>
      <c r="F20" s="21" t="e">
        <f>F18+F19</f>
        <v>#REF!</v>
      </c>
      <c r="G20" s="22"/>
    </row>
    <row r="21" spans="1:7" ht="15.75" customHeight="1" thickBot="1">
      <c r="A21" s="13" t="s">
        <v>50</v>
      </c>
      <c r="B21" s="14"/>
      <c r="C21" s="14"/>
      <c r="D21" s="14"/>
      <c r="E21" s="43"/>
      <c r="F21" s="21">
        <f>IF(A13&lt;&gt;0,F20/A13,0)</f>
        <v>0</v>
      </c>
      <c r="G21" s="22"/>
    </row>
    <row r="22" spans="6:7" ht="15.75" customHeight="1">
      <c r="F22" s="119"/>
      <c r="G22" s="119"/>
    </row>
    <row r="23" spans="6:7" ht="15.75" customHeight="1">
      <c r="F23" s="119"/>
      <c r="G23" s="119"/>
    </row>
    <row r="24" spans="1:7" ht="15.75" customHeight="1">
      <c r="A24" s="1" t="s">
        <v>47</v>
      </c>
      <c r="B24" s="2"/>
      <c r="C24" s="2"/>
      <c r="D24" s="2"/>
      <c r="E24" s="2"/>
      <c r="F24" s="3"/>
      <c r="G24" s="4"/>
    </row>
    <row r="25" spans="1:7" ht="15.75" customHeight="1">
      <c r="A25" s="5" t="s">
        <v>17</v>
      </c>
      <c r="B25" s="41" t="s">
        <v>48</v>
      </c>
      <c r="C25" s="6" t="s">
        <v>60</v>
      </c>
      <c r="D25" s="136" t="s">
        <v>51</v>
      </c>
      <c r="E25" s="137"/>
      <c r="F25" s="7" t="s">
        <v>18</v>
      </c>
      <c r="G25" s="8" t="s">
        <v>19</v>
      </c>
    </row>
    <row r="26" spans="1:7" ht="15.75" customHeight="1">
      <c r="A26" s="9">
        <f>'01 I - EFICIENTIZ'!$D$6</f>
        <v>0</v>
      </c>
      <c r="B26" s="42"/>
      <c r="C26" s="10" t="s">
        <v>20</v>
      </c>
      <c r="D26" s="133" t="s">
        <v>79</v>
      </c>
      <c r="E26" s="134"/>
      <c r="F26" s="11" t="e">
        <f>SUMIF(#REF!,D26,#REF!)</f>
        <v>#REF!</v>
      </c>
      <c r="G26" s="12" t="e">
        <f>A26*F26</f>
        <v>#REF!</v>
      </c>
    </row>
    <row r="27" spans="1:7" ht="15.75" customHeight="1">
      <c r="A27" s="9">
        <f>A26</f>
        <v>0</v>
      </c>
      <c r="B27" s="42"/>
      <c r="C27" s="10" t="s">
        <v>20</v>
      </c>
      <c r="D27" s="133" t="s">
        <v>71</v>
      </c>
      <c r="E27" s="134"/>
      <c r="F27" s="11" t="e">
        <f>SUMIF(#REF!,D27,#REF!)</f>
        <v>#REF!</v>
      </c>
      <c r="G27" s="12" t="e">
        <f>A27*F27</f>
        <v>#REF!</v>
      </c>
    </row>
    <row r="28" spans="1:7" ht="15.75" customHeight="1" hidden="1">
      <c r="A28" s="9"/>
      <c r="B28" s="42"/>
      <c r="C28" s="10" t="s">
        <v>20</v>
      </c>
      <c r="D28" s="133" t="s">
        <v>63</v>
      </c>
      <c r="E28" s="134"/>
      <c r="F28" s="11" t="e">
        <f>SUMIF(#REF!,D28,#REF!)</f>
        <v>#REF!</v>
      </c>
      <c r="G28" s="12" t="e">
        <f>A28*F28</f>
        <v>#REF!</v>
      </c>
    </row>
    <row r="29" spans="1:7" ht="15.75" customHeight="1">
      <c r="A29" s="9">
        <f>A27</f>
        <v>0</v>
      </c>
      <c r="B29" s="42"/>
      <c r="C29" s="10" t="s">
        <v>20</v>
      </c>
      <c r="D29" s="133" t="s">
        <v>76</v>
      </c>
      <c r="E29" s="134"/>
      <c r="F29" s="11" t="e">
        <f>SUMIF(#REF!,D29,#REF!)</f>
        <v>#REF!</v>
      </c>
      <c r="G29" s="12" t="e">
        <f>A29*F29</f>
        <v>#REF!</v>
      </c>
    </row>
    <row r="30" spans="1:7" ht="15.75" customHeight="1" hidden="1">
      <c r="A30" s="9">
        <f>A28*3</f>
        <v>0</v>
      </c>
      <c r="B30" s="42"/>
      <c r="C30" s="10" t="s">
        <v>20</v>
      </c>
      <c r="D30" s="133" t="s">
        <v>77</v>
      </c>
      <c r="E30" s="134"/>
      <c r="F30" s="11" t="e">
        <f>SUMIF(#REF!,D30,#REF!)</f>
        <v>#REF!</v>
      </c>
      <c r="G30" s="12" t="e">
        <f>A30*F30</f>
        <v>#REF!</v>
      </c>
    </row>
    <row r="31" spans="1:7" ht="15.75" customHeight="1">
      <c r="A31" s="13" t="s">
        <v>21</v>
      </c>
      <c r="B31" s="14"/>
      <c r="C31" s="14"/>
      <c r="D31" s="43"/>
      <c r="E31" s="43"/>
      <c r="F31" s="15" t="e">
        <f>SUM(G26:G30)</f>
        <v>#REF!</v>
      </c>
      <c r="G31" s="16"/>
    </row>
    <row r="32" spans="1:7" ht="15.75" customHeight="1" thickBot="1">
      <c r="A32" s="17" t="s">
        <v>16</v>
      </c>
      <c r="B32" s="44"/>
      <c r="C32" s="18"/>
      <c r="D32" s="18"/>
      <c r="E32" s="45" t="e">
        <f>#REF!</f>
        <v>#REF!</v>
      </c>
      <c r="F32" s="19" t="e">
        <f>F31*E32</f>
        <v>#REF!</v>
      </c>
      <c r="G32" s="20"/>
    </row>
    <row r="33" spans="1:7" ht="15.75" customHeight="1" thickBot="1">
      <c r="A33" s="17" t="s">
        <v>22</v>
      </c>
      <c r="B33" s="44"/>
      <c r="C33" s="18"/>
      <c r="D33" s="43"/>
      <c r="E33" s="43"/>
      <c r="F33" s="21" t="e">
        <f>F31+F32</f>
        <v>#REF!</v>
      </c>
      <c r="G33" s="22"/>
    </row>
    <row r="34" spans="1:7" ht="15.75" customHeight="1" thickBot="1">
      <c r="A34" s="13" t="s">
        <v>50</v>
      </c>
      <c r="B34" s="14"/>
      <c r="C34" s="14"/>
      <c r="D34" s="14"/>
      <c r="E34" s="43"/>
      <c r="F34" s="21">
        <f>IF(A26&lt;&gt;0,F33/A26,0)</f>
        <v>0</v>
      </c>
      <c r="G34" s="22"/>
    </row>
    <row r="35" spans="6:7" ht="15.75" customHeight="1">
      <c r="F35" s="119"/>
      <c r="G35" s="119"/>
    </row>
    <row r="36" spans="6:7" ht="15.75" customHeight="1">
      <c r="F36" s="119"/>
      <c r="G36" s="119"/>
    </row>
    <row r="37" spans="1:7" ht="15.75" customHeight="1">
      <c r="A37" s="1" t="s">
        <v>47</v>
      </c>
      <c r="B37" s="2"/>
      <c r="C37" s="2"/>
      <c r="D37" s="2"/>
      <c r="E37" s="2"/>
      <c r="F37" s="3"/>
      <c r="G37" s="4"/>
    </row>
    <row r="38" spans="1:7" ht="15.75" customHeight="1">
      <c r="A38" s="5" t="s">
        <v>17</v>
      </c>
      <c r="B38" s="41" t="s">
        <v>48</v>
      </c>
      <c r="C38" s="6" t="s">
        <v>60</v>
      </c>
      <c r="D38" s="136" t="s">
        <v>52</v>
      </c>
      <c r="E38" s="137"/>
      <c r="F38" s="7" t="s">
        <v>18</v>
      </c>
      <c r="G38" s="8" t="s">
        <v>19</v>
      </c>
    </row>
    <row r="39" spans="1:7" ht="15.75" customHeight="1">
      <c r="A39" s="9">
        <f>'01 I - EFICIENTIZ'!$D$7</f>
        <v>0</v>
      </c>
      <c r="B39" s="42"/>
      <c r="C39" s="10" t="s">
        <v>20</v>
      </c>
      <c r="D39" s="133" t="s">
        <v>80</v>
      </c>
      <c r="E39" s="134"/>
      <c r="F39" s="11" t="e">
        <f>SUMIF(#REF!,D39,#REF!)</f>
        <v>#REF!</v>
      </c>
      <c r="G39" s="12" t="e">
        <f>A39*F39</f>
        <v>#REF!</v>
      </c>
    </row>
    <row r="40" spans="1:7" ht="15.75" customHeight="1">
      <c r="A40" s="9">
        <f>A39</f>
        <v>0</v>
      </c>
      <c r="B40" s="42"/>
      <c r="C40" s="10" t="s">
        <v>20</v>
      </c>
      <c r="D40" s="133" t="s">
        <v>72</v>
      </c>
      <c r="E40" s="134"/>
      <c r="F40" s="11" t="e">
        <f>SUMIF(#REF!,D40,#REF!)</f>
        <v>#REF!</v>
      </c>
      <c r="G40" s="12" t="e">
        <f>A40*F40</f>
        <v>#REF!</v>
      </c>
    </row>
    <row r="41" spans="1:7" ht="15.75" customHeight="1" hidden="1">
      <c r="A41" s="9"/>
      <c r="B41" s="42"/>
      <c r="C41" s="10" t="s">
        <v>20</v>
      </c>
      <c r="D41" s="133" t="s">
        <v>63</v>
      </c>
      <c r="E41" s="134"/>
      <c r="F41" s="11" t="e">
        <f>SUMIF(#REF!,D41,#REF!)</f>
        <v>#REF!</v>
      </c>
      <c r="G41" s="12" t="e">
        <f>A41*F41</f>
        <v>#REF!</v>
      </c>
    </row>
    <row r="42" spans="1:7" ht="15.75" customHeight="1">
      <c r="A42" s="9">
        <f>A40</f>
        <v>0</v>
      </c>
      <c r="B42" s="42"/>
      <c r="C42" s="10" t="s">
        <v>20</v>
      </c>
      <c r="D42" s="133" t="s">
        <v>76</v>
      </c>
      <c r="E42" s="134"/>
      <c r="F42" s="11" t="e">
        <f>SUMIF(#REF!,D42,#REF!)</f>
        <v>#REF!</v>
      </c>
      <c r="G42" s="12" t="e">
        <f>A42*F42</f>
        <v>#REF!</v>
      </c>
    </row>
    <row r="43" spans="1:7" ht="15.75" customHeight="1" hidden="1">
      <c r="A43" s="9">
        <f>A41*3</f>
        <v>0</v>
      </c>
      <c r="B43" s="42"/>
      <c r="C43" s="10" t="s">
        <v>20</v>
      </c>
      <c r="D43" s="133" t="s">
        <v>77</v>
      </c>
      <c r="E43" s="134"/>
      <c r="F43" s="11" t="e">
        <f>SUMIF(#REF!,D43,#REF!)</f>
        <v>#REF!</v>
      </c>
      <c r="G43" s="12" t="e">
        <f>A43*F43</f>
        <v>#REF!</v>
      </c>
    </row>
    <row r="44" spans="1:7" ht="15.75" customHeight="1">
      <c r="A44" s="13" t="s">
        <v>21</v>
      </c>
      <c r="B44" s="14"/>
      <c r="C44" s="14"/>
      <c r="D44" s="43"/>
      <c r="E44" s="43"/>
      <c r="F44" s="15" t="e">
        <f>SUM(G39:G43)</f>
        <v>#REF!</v>
      </c>
      <c r="G44" s="16"/>
    </row>
    <row r="45" spans="1:7" ht="15.75" customHeight="1" thickBot="1">
      <c r="A45" s="17" t="s">
        <v>16</v>
      </c>
      <c r="B45" s="44"/>
      <c r="C45" s="18"/>
      <c r="D45" s="18"/>
      <c r="E45" s="45" t="e">
        <f>#REF!</f>
        <v>#REF!</v>
      </c>
      <c r="F45" s="19" t="e">
        <f>F44*E45</f>
        <v>#REF!</v>
      </c>
      <c r="G45" s="20"/>
    </row>
    <row r="46" spans="1:7" ht="15.75" customHeight="1" thickBot="1">
      <c r="A46" s="17" t="s">
        <v>22</v>
      </c>
      <c r="B46" s="44"/>
      <c r="C46" s="18"/>
      <c r="D46" s="43"/>
      <c r="E46" s="43"/>
      <c r="F46" s="21" t="e">
        <f>F44+F45</f>
        <v>#REF!</v>
      </c>
      <c r="G46" s="22"/>
    </row>
    <row r="47" spans="1:7" ht="15.75" customHeight="1" thickBot="1">
      <c r="A47" s="13" t="s">
        <v>50</v>
      </c>
      <c r="B47" s="14"/>
      <c r="C47" s="14"/>
      <c r="D47" s="14"/>
      <c r="E47" s="43"/>
      <c r="F47" s="21">
        <f>IF(A39&lt;&gt;0,F46/A39,0)</f>
        <v>0</v>
      </c>
      <c r="G47" s="22"/>
    </row>
    <row r="48" spans="6:7" ht="15.75" customHeight="1">
      <c r="F48" s="119"/>
      <c r="G48" s="119"/>
    </row>
    <row r="49" spans="6:7" ht="15.75" customHeight="1">
      <c r="F49" s="119"/>
      <c r="G49" s="119"/>
    </row>
    <row r="50" spans="1:7" ht="15.75" customHeight="1">
      <c r="A50" s="1" t="s">
        <v>47</v>
      </c>
      <c r="B50" s="2"/>
      <c r="C50" s="2"/>
      <c r="D50" s="2"/>
      <c r="E50" s="2"/>
      <c r="F50" s="3"/>
      <c r="G50" s="4"/>
    </row>
    <row r="51" spans="1:7" ht="15.75" customHeight="1">
      <c r="A51" s="5" t="s">
        <v>17</v>
      </c>
      <c r="B51" s="41" t="s">
        <v>48</v>
      </c>
      <c r="C51" s="6" t="s">
        <v>60</v>
      </c>
      <c r="D51" s="136" t="s">
        <v>53</v>
      </c>
      <c r="E51" s="137"/>
      <c r="F51" s="7" t="s">
        <v>18</v>
      </c>
      <c r="G51" s="8" t="s">
        <v>19</v>
      </c>
    </row>
    <row r="52" spans="1:7" ht="15.75" customHeight="1">
      <c r="A52" s="9">
        <f>'01 I - EFICIENTIZ'!$D$8</f>
        <v>0</v>
      </c>
      <c r="B52" s="42"/>
      <c r="C52" s="10" t="s">
        <v>20</v>
      </c>
      <c r="D52" s="133" t="s">
        <v>81</v>
      </c>
      <c r="E52" s="134"/>
      <c r="F52" s="11" t="e">
        <f>SUMIF(#REF!,D52,#REF!)</f>
        <v>#REF!</v>
      </c>
      <c r="G52" s="12" t="e">
        <f>A52*F52</f>
        <v>#REF!</v>
      </c>
    </row>
    <row r="53" spans="1:7" ht="15.75" customHeight="1">
      <c r="A53" s="9">
        <f>A52</f>
        <v>0</v>
      </c>
      <c r="B53" s="42"/>
      <c r="C53" s="10" t="s">
        <v>20</v>
      </c>
      <c r="D53" s="133" t="s">
        <v>73</v>
      </c>
      <c r="E53" s="134"/>
      <c r="F53" s="11" t="e">
        <f>SUMIF(#REF!,D53,#REF!)</f>
        <v>#REF!</v>
      </c>
      <c r="G53" s="12" t="e">
        <f>A53*F53</f>
        <v>#REF!</v>
      </c>
    </row>
    <row r="54" spans="1:7" ht="15.75" customHeight="1" hidden="1">
      <c r="A54" s="9"/>
      <c r="B54" s="42"/>
      <c r="C54" s="10" t="s">
        <v>20</v>
      </c>
      <c r="D54" s="133" t="s">
        <v>63</v>
      </c>
      <c r="E54" s="134"/>
      <c r="F54" s="11" t="e">
        <f>SUMIF(#REF!,D54,#REF!)</f>
        <v>#REF!</v>
      </c>
      <c r="G54" s="12" t="e">
        <f>A54*F54</f>
        <v>#REF!</v>
      </c>
    </row>
    <row r="55" spans="1:7" ht="15.75" customHeight="1">
      <c r="A55" s="9">
        <f>A53</f>
        <v>0</v>
      </c>
      <c r="B55" s="42"/>
      <c r="C55" s="10" t="s">
        <v>20</v>
      </c>
      <c r="D55" s="133" t="s">
        <v>76</v>
      </c>
      <c r="E55" s="134"/>
      <c r="F55" s="11" t="e">
        <f>SUMIF(#REF!,D55,#REF!)</f>
        <v>#REF!</v>
      </c>
      <c r="G55" s="12" t="e">
        <f>A55*F55</f>
        <v>#REF!</v>
      </c>
    </row>
    <row r="56" spans="1:7" ht="15.75" customHeight="1" hidden="1">
      <c r="A56" s="9"/>
      <c r="B56" s="42"/>
      <c r="C56" s="10" t="s">
        <v>20</v>
      </c>
      <c r="D56" s="133" t="s">
        <v>77</v>
      </c>
      <c r="E56" s="134"/>
      <c r="F56" s="11" t="e">
        <f>SUMIF(#REF!,D56,#REF!)</f>
        <v>#REF!</v>
      </c>
      <c r="G56" s="12" t="e">
        <f>A56*F56</f>
        <v>#REF!</v>
      </c>
    </row>
    <row r="57" spans="1:7" ht="15.75" customHeight="1">
      <c r="A57" s="13" t="s">
        <v>21</v>
      </c>
      <c r="B57" s="14"/>
      <c r="C57" s="14"/>
      <c r="D57" s="43"/>
      <c r="E57" s="43"/>
      <c r="F57" s="15" t="e">
        <f>SUM(G52:G56)</f>
        <v>#REF!</v>
      </c>
      <c r="G57" s="16"/>
    </row>
    <row r="58" spans="1:7" ht="15.75" customHeight="1" thickBot="1">
      <c r="A58" s="17" t="s">
        <v>16</v>
      </c>
      <c r="B58" s="44"/>
      <c r="C58" s="18"/>
      <c r="D58" s="18"/>
      <c r="E58" s="45" t="e">
        <f>#REF!</f>
        <v>#REF!</v>
      </c>
      <c r="F58" s="19" t="e">
        <f>F57*E58</f>
        <v>#REF!</v>
      </c>
      <c r="G58" s="20"/>
    </row>
    <row r="59" spans="1:7" ht="15.75" customHeight="1" thickBot="1">
      <c r="A59" s="17" t="s">
        <v>22</v>
      </c>
      <c r="B59" s="44"/>
      <c r="C59" s="18"/>
      <c r="D59" s="43"/>
      <c r="E59" s="43"/>
      <c r="F59" s="21" t="e">
        <f>F57+F58</f>
        <v>#REF!</v>
      </c>
      <c r="G59" s="22"/>
    </row>
    <row r="60" spans="1:7" ht="15.75" customHeight="1" thickBot="1">
      <c r="A60" s="13" t="s">
        <v>50</v>
      </c>
      <c r="B60" s="14"/>
      <c r="C60" s="14"/>
      <c r="D60" s="14"/>
      <c r="E60" s="43"/>
      <c r="F60" s="21">
        <f>IF(A52&lt;&gt;0,F59/A52,0)</f>
        <v>0</v>
      </c>
      <c r="G60" s="22"/>
    </row>
    <row r="61" spans="6:7" ht="15.75" customHeight="1">
      <c r="F61" s="119"/>
      <c r="G61" s="119"/>
    </row>
    <row r="62" spans="6:7" ht="15.75" customHeight="1">
      <c r="F62" s="119"/>
      <c r="G62" s="119"/>
    </row>
    <row r="63" spans="1:7" ht="15.75" customHeight="1">
      <c r="A63" s="1" t="s">
        <v>54</v>
      </c>
      <c r="B63" s="2"/>
      <c r="C63" s="2"/>
      <c r="D63" s="2"/>
      <c r="E63" s="2"/>
      <c r="F63" s="3"/>
      <c r="G63" s="4"/>
    </row>
    <row r="64" spans="1:7" ht="15.75" customHeight="1">
      <c r="A64" s="5" t="s">
        <v>17</v>
      </c>
      <c r="B64" s="41" t="s">
        <v>48</v>
      </c>
      <c r="C64" s="6" t="s">
        <v>60</v>
      </c>
      <c r="D64" s="136" t="s">
        <v>49</v>
      </c>
      <c r="E64" s="137"/>
      <c r="F64" s="7" t="s">
        <v>18</v>
      </c>
      <c r="G64" s="8" t="s">
        <v>19</v>
      </c>
    </row>
    <row r="65" spans="1:7" ht="15.75" customHeight="1">
      <c r="A65" s="9">
        <f>'01 I - EFICIENTIZ'!$E$5</f>
        <v>0</v>
      </c>
      <c r="B65" s="42"/>
      <c r="C65" s="10" t="s">
        <v>20</v>
      </c>
      <c r="D65" s="133" t="s">
        <v>78</v>
      </c>
      <c r="E65" s="134"/>
      <c r="F65" s="11" t="e">
        <f>SUMIF(#REF!,D65,#REF!)</f>
        <v>#REF!</v>
      </c>
      <c r="G65" s="12" t="e">
        <f aca="true" t="shared" si="0" ref="G65:G74">A65*F65</f>
        <v>#REF!</v>
      </c>
    </row>
    <row r="66" spans="1:7" ht="15.75" customHeight="1">
      <c r="A66" s="9">
        <f>A65</f>
        <v>0</v>
      </c>
      <c r="B66" s="42"/>
      <c r="C66" s="10" t="s">
        <v>20</v>
      </c>
      <c r="D66" s="133" t="s">
        <v>70</v>
      </c>
      <c r="E66" s="134"/>
      <c r="F66" s="11" t="e">
        <f>SUMIF(#REF!,D66,#REF!)</f>
        <v>#REF!</v>
      </c>
      <c r="G66" s="12" t="e">
        <f t="shared" si="0"/>
        <v>#REF!</v>
      </c>
    </row>
    <row r="67" spans="1:7" ht="15.75" customHeight="1">
      <c r="A67" s="9">
        <f>A65</f>
        <v>0</v>
      </c>
      <c r="B67" s="42">
        <f>1-B68</f>
        <v>0</v>
      </c>
      <c r="C67" s="10" t="s">
        <v>20</v>
      </c>
      <c r="D67" s="133" t="s">
        <v>2</v>
      </c>
      <c r="E67" s="134"/>
      <c r="F67" s="11" t="e">
        <f>SUMIF(#REF!,D67,#REF!)</f>
        <v>#REF!</v>
      </c>
      <c r="G67" s="12" t="e">
        <f t="shared" si="0"/>
        <v>#REF!</v>
      </c>
    </row>
    <row r="68" spans="1:13" ht="15.75" customHeight="1" hidden="1">
      <c r="A68" s="9"/>
      <c r="B68" s="46">
        <v>1</v>
      </c>
      <c r="C68" s="10" t="s">
        <v>20</v>
      </c>
      <c r="D68" s="138" t="s">
        <v>3</v>
      </c>
      <c r="E68" s="134"/>
      <c r="F68" s="11" t="e">
        <f>SUMIF(#REF!,D68,#REF!)</f>
        <v>#REF!</v>
      </c>
      <c r="G68" s="12" t="e">
        <f t="shared" si="0"/>
        <v>#REF!</v>
      </c>
      <c r="J68"/>
      <c r="K68"/>
      <c r="L68"/>
      <c r="M68"/>
    </row>
    <row r="69" spans="1:13" ht="15.75" customHeight="1">
      <c r="A69" s="9">
        <f>A65</f>
        <v>0</v>
      </c>
      <c r="B69" s="42"/>
      <c r="C69" s="10" t="s">
        <v>20</v>
      </c>
      <c r="D69" s="133" t="s">
        <v>63</v>
      </c>
      <c r="E69" s="134"/>
      <c r="F69" s="11" t="e">
        <f>SUMIF(#REF!,D69,#REF!)</f>
        <v>#REF!</v>
      </c>
      <c r="G69" s="12" t="e">
        <f t="shared" si="0"/>
        <v>#REF!</v>
      </c>
      <c r="J69"/>
      <c r="K69"/>
      <c r="L69"/>
      <c r="M69"/>
    </row>
    <row r="70" spans="1:13" ht="15.75" customHeight="1">
      <c r="A70" s="9">
        <f>A69</f>
        <v>0</v>
      </c>
      <c r="B70" s="42"/>
      <c r="C70" s="10" t="s">
        <v>20</v>
      </c>
      <c r="D70" s="133" t="s">
        <v>76</v>
      </c>
      <c r="E70" s="134"/>
      <c r="F70" s="11" t="e">
        <f>SUMIF(#REF!,D70,#REF!)</f>
        <v>#REF!</v>
      </c>
      <c r="G70" s="12" t="e">
        <f t="shared" si="0"/>
        <v>#REF!</v>
      </c>
      <c r="J70"/>
      <c r="K70"/>
      <c r="L70"/>
      <c r="M70"/>
    </row>
    <row r="71" spans="1:13" ht="15.75" customHeight="1" hidden="1">
      <c r="A71" s="9"/>
      <c r="B71" s="42"/>
      <c r="C71" s="10" t="s">
        <v>20</v>
      </c>
      <c r="D71" s="133" t="s">
        <v>77</v>
      </c>
      <c r="E71" s="134"/>
      <c r="F71" s="11" t="e">
        <f>SUMIF(#REF!,D71,#REF!)</f>
        <v>#REF!</v>
      </c>
      <c r="G71" s="12" t="e">
        <f t="shared" si="0"/>
        <v>#REF!</v>
      </c>
      <c r="J71"/>
      <c r="K71"/>
      <c r="L71"/>
      <c r="M71"/>
    </row>
    <row r="72" spans="1:13" ht="15.75" customHeight="1">
      <c r="A72" s="9">
        <f>A65</f>
        <v>0</v>
      </c>
      <c r="B72" s="42"/>
      <c r="C72" s="10" t="s">
        <v>20</v>
      </c>
      <c r="D72" s="133" t="s">
        <v>10</v>
      </c>
      <c r="E72" s="134"/>
      <c r="F72" s="11" t="e">
        <f>SUMIF(#REF!,D72,#REF!)</f>
        <v>#REF!</v>
      </c>
      <c r="G72" s="12" t="e">
        <f t="shared" si="0"/>
        <v>#REF!</v>
      </c>
      <c r="J72"/>
      <c r="K72"/>
      <c r="L72"/>
      <c r="M72"/>
    </row>
    <row r="73" spans="1:13" ht="15.75" customHeight="1" hidden="1">
      <c r="A73" s="9">
        <f>A65*B73</f>
        <v>0</v>
      </c>
      <c r="B73" s="42">
        <f>1-B74</f>
        <v>0</v>
      </c>
      <c r="C73" s="10" t="s">
        <v>20</v>
      </c>
      <c r="D73" s="133" t="s">
        <v>11</v>
      </c>
      <c r="E73" s="134"/>
      <c r="F73" s="11" t="e">
        <f>SUMIF(#REF!,D73,#REF!)</f>
        <v>#REF!</v>
      </c>
      <c r="G73" s="12" t="e">
        <f t="shared" si="0"/>
        <v>#REF!</v>
      </c>
      <c r="J73"/>
      <c r="K73"/>
      <c r="L73"/>
      <c r="M73"/>
    </row>
    <row r="74" spans="1:13" ht="15.75" customHeight="1">
      <c r="A74" s="9">
        <f>A65*B74</f>
        <v>0</v>
      </c>
      <c r="B74" s="46">
        <f>B68</f>
        <v>1</v>
      </c>
      <c r="C74" s="10" t="s">
        <v>20</v>
      </c>
      <c r="D74" s="139" t="s">
        <v>64</v>
      </c>
      <c r="E74" s="140"/>
      <c r="F74" s="11" t="e">
        <f>SUMIF(#REF!,D74,#REF!)</f>
        <v>#REF!</v>
      </c>
      <c r="G74" s="12" t="e">
        <f t="shared" si="0"/>
        <v>#REF!</v>
      </c>
      <c r="J74"/>
      <c r="K74"/>
      <c r="L74"/>
      <c r="M74"/>
    </row>
    <row r="75" spans="1:13" ht="15.75" customHeight="1">
      <c r="A75" s="13" t="s">
        <v>21</v>
      </c>
      <c r="B75" s="14"/>
      <c r="C75" s="14"/>
      <c r="D75" s="43"/>
      <c r="E75" s="43"/>
      <c r="F75" s="15" t="e">
        <f>SUM(G65:G74)</f>
        <v>#REF!</v>
      </c>
      <c r="G75" s="16"/>
      <c r="J75"/>
      <c r="K75"/>
      <c r="L75"/>
      <c r="M75"/>
    </row>
    <row r="76" spans="1:13" ht="15.75" customHeight="1" thickBot="1">
      <c r="A76" s="17" t="s">
        <v>16</v>
      </c>
      <c r="B76" s="44"/>
      <c r="C76" s="18"/>
      <c r="D76" s="18"/>
      <c r="E76" s="45" t="e">
        <f>#REF!</f>
        <v>#REF!</v>
      </c>
      <c r="F76" s="19" t="e">
        <f>F75*E76</f>
        <v>#REF!</v>
      </c>
      <c r="G76" s="20"/>
      <c r="J76"/>
      <c r="K76"/>
      <c r="L76"/>
      <c r="M76"/>
    </row>
    <row r="77" spans="1:7" ht="15.75" customHeight="1" thickBot="1">
      <c r="A77" s="17" t="s">
        <v>22</v>
      </c>
      <c r="B77" s="44"/>
      <c r="C77" s="18"/>
      <c r="D77" s="43"/>
      <c r="E77" s="43"/>
      <c r="F77" s="21" t="e">
        <f>F75+F76</f>
        <v>#REF!</v>
      </c>
      <c r="G77" s="22"/>
    </row>
    <row r="78" spans="1:7" ht="15.75" customHeight="1" thickBot="1">
      <c r="A78" s="13" t="s">
        <v>50</v>
      </c>
      <c r="B78" s="14"/>
      <c r="C78" s="14"/>
      <c r="D78" s="14"/>
      <c r="E78" s="43"/>
      <c r="F78" s="21">
        <f>IF(A65&lt;&gt;0,F77/A65,0)</f>
        <v>0</v>
      </c>
      <c r="G78" s="22"/>
    </row>
    <row r="79" spans="6:7" ht="15.75" customHeight="1">
      <c r="F79" s="119"/>
      <c r="G79" s="119"/>
    </row>
    <row r="80" spans="6:7" ht="15.75" customHeight="1">
      <c r="F80" s="119"/>
      <c r="G80" s="119"/>
    </row>
    <row r="81" spans="1:7" ht="15.75" customHeight="1">
      <c r="A81" s="1" t="s">
        <v>54</v>
      </c>
      <c r="B81" s="2"/>
      <c r="C81" s="2"/>
      <c r="D81" s="2"/>
      <c r="E81" s="2"/>
      <c r="F81" s="3"/>
      <c r="G81" s="4"/>
    </row>
    <row r="82" spans="1:7" ht="15.75" customHeight="1">
      <c r="A82" s="5" t="s">
        <v>17</v>
      </c>
      <c r="B82" s="41" t="s">
        <v>48</v>
      </c>
      <c r="C82" s="6" t="s">
        <v>60</v>
      </c>
      <c r="D82" s="136" t="s">
        <v>51</v>
      </c>
      <c r="E82" s="137"/>
      <c r="F82" s="7" t="s">
        <v>18</v>
      </c>
      <c r="G82" s="8" t="s">
        <v>19</v>
      </c>
    </row>
    <row r="83" spans="1:7" ht="15.75" customHeight="1">
      <c r="A83" s="9">
        <f>'01 I - EFICIENTIZ'!$E$6</f>
        <v>0</v>
      </c>
      <c r="B83" s="42"/>
      <c r="C83" s="10" t="s">
        <v>20</v>
      </c>
      <c r="D83" s="133" t="s">
        <v>79</v>
      </c>
      <c r="E83" s="134"/>
      <c r="F83" s="11" t="e">
        <f>SUMIF(#REF!,D83,#REF!)</f>
        <v>#REF!</v>
      </c>
      <c r="G83" s="12" t="e">
        <f aca="true" t="shared" si="1" ref="G83:G92">A83*F83</f>
        <v>#REF!</v>
      </c>
    </row>
    <row r="84" spans="1:7" ht="15.75" customHeight="1">
      <c r="A84" s="9">
        <f>A83</f>
        <v>0</v>
      </c>
      <c r="B84" s="42"/>
      <c r="C84" s="10" t="s">
        <v>20</v>
      </c>
      <c r="D84" s="133" t="s">
        <v>71</v>
      </c>
      <c r="E84" s="134"/>
      <c r="F84" s="11" t="e">
        <f>SUMIF(#REF!,D84,#REF!)</f>
        <v>#REF!</v>
      </c>
      <c r="G84" s="12" t="e">
        <f t="shared" si="1"/>
        <v>#REF!</v>
      </c>
    </row>
    <row r="85" spans="1:7" ht="15.75" customHeight="1">
      <c r="A85" s="9">
        <f>A83</f>
        <v>0</v>
      </c>
      <c r="B85" s="42">
        <f>1-B86</f>
        <v>0</v>
      </c>
      <c r="C85" s="10" t="s">
        <v>20</v>
      </c>
      <c r="D85" s="133" t="s">
        <v>2</v>
      </c>
      <c r="E85" s="134"/>
      <c r="F85" s="11" t="e">
        <f>SUMIF(#REF!,D85,#REF!)</f>
        <v>#REF!</v>
      </c>
      <c r="G85" s="12" t="e">
        <f t="shared" si="1"/>
        <v>#REF!</v>
      </c>
    </row>
    <row r="86" spans="1:7" ht="15.75" customHeight="1">
      <c r="A86" s="9"/>
      <c r="B86" s="46">
        <v>1</v>
      </c>
      <c r="C86" s="10" t="s">
        <v>20</v>
      </c>
      <c r="D86" s="138" t="s">
        <v>3</v>
      </c>
      <c r="E86" s="134"/>
      <c r="F86" s="11" t="e">
        <f>SUMIF(#REF!,D86,#REF!)</f>
        <v>#REF!</v>
      </c>
      <c r="G86" s="12" t="e">
        <f t="shared" si="1"/>
        <v>#REF!</v>
      </c>
    </row>
    <row r="87" spans="1:7" ht="15.75" customHeight="1">
      <c r="A87" s="9">
        <f>SUM(A83:A83)</f>
        <v>0</v>
      </c>
      <c r="B87" s="42"/>
      <c r="C87" s="10" t="s">
        <v>20</v>
      </c>
      <c r="D87" s="133" t="s">
        <v>63</v>
      </c>
      <c r="E87" s="134"/>
      <c r="F87" s="11" t="e">
        <f>SUMIF(#REF!,D87,#REF!)</f>
        <v>#REF!</v>
      </c>
      <c r="G87" s="12" t="e">
        <f t="shared" si="1"/>
        <v>#REF!</v>
      </c>
    </row>
    <row r="88" spans="1:7" ht="15.75" customHeight="1">
      <c r="A88" s="9">
        <f>A87</f>
        <v>0</v>
      </c>
      <c r="B88" s="42"/>
      <c r="C88" s="10" t="s">
        <v>20</v>
      </c>
      <c r="D88" s="133" t="s">
        <v>76</v>
      </c>
      <c r="E88" s="134"/>
      <c r="F88" s="11" t="e">
        <f>SUMIF(#REF!,D88,#REF!)</f>
        <v>#REF!</v>
      </c>
      <c r="G88" s="12" t="e">
        <f t="shared" si="1"/>
        <v>#REF!</v>
      </c>
    </row>
    <row r="89" spans="1:7" ht="15.75" customHeight="1">
      <c r="A89" s="9"/>
      <c r="B89" s="42"/>
      <c r="C89" s="10" t="s">
        <v>20</v>
      </c>
      <c r="D89" s="133" t="s">
        <v>77</v>
      </c>
      <c r="E89" s="134"/>
      <c r="F89" s="11" t="e">
        <f>SUMIF(#REF!,D89,#REF!)</f>
        <v>#REF!</v>
      </c>
      <c r="G89" s="12" t="e">
        <f t="shared" si="1"/>
        <v>#REF!</v>
      </c>
    </row>
    <row r="90" spans="1:7" ht="15.75" customHeight="1">
      <c r="A90" s="9">
        <f>A83</f>
        <v>0</v>
      </c>
      <c r="B90" s="42"/>
      <c r="C90" s="10" t="s">
        <v>20</v>
      </c>
      <c r="D90" s="133" t="s">
        <v>10</v>
      </c>
      <c r="E90" s="134"/>
      <c r="F90" s="11" t="e">
        <f>SUMIF(#REF!,D90,#REF!)</f>
        <v>#REF!</v>
      </c>
      <c r="G90" s="12" t="e">
        <f t="shared" si="1"/>
        <v>#REF!</v>
      </c>
    </row>
    <row r="91" spans="1:7" ht="15.75" customHeight="1">
      <c r="A91" s="9">
        <f>A83*B91</f>
        <v>0</v>
      </c>
      <c r="B91" s="42">
        <f>1-B92</f>
        <v>0</v>
      </c>
      <c r="C91" s="10" t="s">
        <v>20</v>
      </c>
      <c r="D91" s="133" t="s">
        <v>11</v>
      </c>
      <c r="E91" s="134"/>
      <c r="F91" s="11" t="e">
        <f>SUMIF(#REF!,D91,#REF!)</f>
        <v>#REF!</v>
      </c>
      <c r="G91" s="12" t="e">
        <f t="shared" si="1"/>
        <v>#REF!</v>
      </c>
    </row>
    <row r="92" spans="1:7" ht="15.75" customHeight="1">
      <c r="A92" s="9">
        <f>A83*B92</f>
        <v>0</v>
      </c>
      <c r="B92" s="46">
        <f>B86</f>
        <v>1</v>
      </c>
      <c r="C92" s="10" t="s">
        <v>20</v>
      </c>
      <c r="D92" s="135" t="s">
        <v>64</v>
      </c>
      <c r="E92" s="135"/>
      <c r="F92" s="11" t="e">
        <f>SUMIF(#REF!,D92,#REF!)</f>
        <v>#REF!</v>
      </c>
      <c r="G92" s="12" t="e">
        <f t="shared" si="1"/>
        <v>#REF!</v>
      </c>
    </row>
    <row r="93" spans="1:7" ht="15.75" customHeight="1">
      <c r="A93" s="13" t="s">
        <v>21</v>
      </c>
      <c r="B93" s="14"/>
      <c r="C93" s="14"/>
      <c r="D93" s="43"/>
      <c r="E93" s="43"/>
      <c r="F93" s="15" t="e">
        <f>SUM(G83:G92)</f>
        <v>#REF!</v>
      </c>
      <c r="G93" s="16"/>
    </row>
    <row r="94" spans="1:7" ht="15.75" customHeight="1" thickBot="1">
      <c r="A94" s="17" t="s">
        <v>16</v>
      </c>
      <c r="B94" s="44"/>
      <c r="C94" s="18"/>
      <c r="D94" s="18"/>
      <c r="E94" s="45" t="e">
        <f>#REF!</f>
        <v>#REF!</v>
      </c>
      <c r="F94" s="19" t="e">
        <f>F93*E94</f>
        <v>#REF!</v>
      </c>
      <c r="G94" s="20"/>
    </row>
    <row r="95" spans="1:7" ht="15.75" customHeight="1" thickBot="1">
      <c r="A95" s="17" t="s">
        <v>22</v>
      </c>
      <c r="B95" s="44"/>
      <c r="C95" s="18"/>
      <c r="D95" s="43"/>
      <c r="E95" s="43"/>
      <c r="F95" s="21" t="e">
        <f>F93+F94</f>
        <v>#REF!</v>
      </c>
      <c r="G95" s="22"/>
    </row>
    <row r="96" spans="1:7" ht="15.75" customHeight="1" thickBot="1">
      <c r="A96" s="13" t="s">
        <v>50</v>
      </c>
      <c r="B96" s="14"/>
      <c r="C96" s="14"/>
      <c r="D96" s="14"/>
      <c r="E96" s="43"/>
      <c r="F96" s="21">
        <f>IF(A83&lt;&gt;0,F95/A83,0)</f>
        <v>0</v>
      </c>
      <c r="G96" s="22"/>
    </row>
    <row r="97" spans="6:7" ht="15.75" customHeight="1">
      <c r="F97" s="119"/>
      <c r="G97" s="119"/>
    </row>
    <row r="98" spans="6:7" ht="15.75" customHeight="1">
      <c r="F98" s="119"/>
      <c r="G98" s="119"/>
    </row>
    <row r="99" spans="1:7" ht="15.75" customHeight="1">
      <c r="A99" s="1" t="s">
        <v>54</v>
      </c>
      <c r="B99" s="2"/>
      <c r="C99" s="2"/>
      <c r="D99" s="2"/>
      <c r="E99" s="2"/>
      <c r="F99" s="3"/>
      <c r="G99" s="4"/>
    </row>
    <row r="100" spans="1:7" ht="15.75" customHeight="1">
      <c r="A100" s="5" t="s">
        <v>17</v>
      </c>
      <c r="B100" s="41" t="s">
        <v>48</v>
      </c>
      <c r="C100" s="6" t="s">
        <v>60</v>
      </c>
      <c r="D100" s="136" t="s">
        <v>52</v>
      </c>
      <c r="E100" s="137"/>
      <c r="F100" s="7" t="s">
        <v>18</v>
      </c>
      <c r="G100" s="8" t="s">
        <v>19</v>
      </c>
    </row>
    <row r="101" spans="1:7" ht="15.75" customHeight="1">
      <c r="A101" s="9">
        <f>'01 I - EFICIENTIZ'!$E$7</f>
        <v>0</v>
      </c>
      <c r="B101" s="42"/>
      <c r="C101" s="10" t="s">
        <v>20</v>
      </c>
      <c r="D101" s="133" t="s">
        <v>80</v>
      </c>
      <c r="E101" s="134"/>
      <c r="F101" s="11" t="e">
        <f>SUMIF(#REF!,D101,#REF!)</f>
        <v>#REF!</v>
      </c>
      <c r="G101" s="12" t="e">
        <f aca="true" t="shared" si="2" ref="G101:G110">A101*F101</f>
        <v>#REF!</v>
      </c>
    </row>
    <row r="102" spans="1:7" ht="15.75" customHeight="1">
      <c r="A102" s="9">
        <f>A101</f>
        <v>0</v>
      </c>
      <c r="B102" s="42"/>
      <c r="C102" s="10" t="s">
        <v>20</v>
      </c>
      <c r="D102" s="133" t="s">
        <v>72</v>
      </c>
      <c r="E102" s="134"/>
      <c r="F102" s="11" t="e">
        <f>SUMIF(#REF!,D102,#REF!)</f>
        <v>#REF!</v>
      </c>
      <c r="G102" s="12" t="e">
        <f t="shared" si="2"/>
        <v>#REF!</v>
      </c>
    </row>
    <row r="103" spans="1:7" ht="15.75" customHeight="1">
      <c r="A103" s="9">
        <f>A101</f>
        <v>0</v>
      </c>
      <c r="B103" s="42">
        <f>1-B104</f>
        <v>0</v>
      </c>
      <c r="C103" s="10" t="s">
        <v>20</v>
      </c>
      <c r="D103" s="133" t="s">
        <v>2</v>
      </c>
      <c r="E103" s="134"/>
      <c r="F103" s="11" t="e">
        <f>SUMIF(#REF!,D103,#REF!)</f>
        <v>#REF!</v>
      </c>
      <c r="G103" s="12" t="e">
        <f t="shared" si="2"/>
        <v>#REF!</v>
      </c>
    </row>
    <row r="104" spans="1:7" ht="15.75" customHeight="1">
      <c r="A104" s="9"/>
      <c r="B104" s="46">
        <v>1</v>
      </c>
      <c r="C104" s="10" t="s">
        <v>20</v>
      </c>
      <c r="D104" s="138" t="s">
        <v>3</v>
      </c>
      <c r="E104" s="134"/>
      <c r="F104" s="11" t="e">
        <f>SUMIF(#REF!,D104,#REF!)</f>
        <v>#REF!</v>
      </c>
      <c r="G104" s="12" t="e">
        <f t="shared" si="2"/>
        <v>#REF!</v>
      </c>
    </row>
    <row r="105" spans="1:7" ht="15.75" customHeight="1">
      <c r="A105" s="9">
        <f>SUM(A101:A101)</f>
        <v>0</v>
      </c>
      <c r="B105" s="42"/>
      <c r="C105" s="10" t="s">
        <v>20</v>
      </c>
      <c r="D105" s="133" t="s">
        <v>63</v>
      </c>
      <c r="E105" s="134"/>
      <c r="F105" s="11" t="e">
        <f>SUMIF(#REF!,D105,#REF!)</f>
        <v>#REF!</v>
      </c>
      <c r="G105" s="12" t="e">
        <f t="shared" si="2"/>
        <v>#REF!</v>
      </c>
    </row>
    <row r="106" spans="1:7" ht="15.75" customHeight="1">
      <c r="A106" s="9">
        <f>A105</f>
        <v>0</v>
      </c>
      <c r="B106" s="42"/>
      <c r="C106" s="10" t="s">
        <v>20</v>
      </c>
      <c r="D106" s="133" t="s">
        <v>76</v>
      </c>
      <c r="E106" s="134"/>
      <c r="F106" s="11" t="e">
        <f>SUMIF(#REF!,D106,#REF!)</f>
        <v>#REF!</v>
      </c>
      <c r="G106" s="12" t="e">
        <f t="shared" si="2"/>
        <v>#REF!</v>
      </c>
    </row>
    <row r="107" spans="1:7" ht="15.75" customHeight="1">
      <c r="A107" s="9"/>
      <c r="B107" s="42"/>
      <c r="C107" s="10" t="s">
        <v>20</v>
      </c>
      <c r="D107" s="133" t="s">
        <v>77</v>
      </c>
      <c r="E107" s="134"/>
      <c r="F107" s="11" t="e">
        <f>SUMIF(#REF!,D107,#REF!)</f>
        <v>#REF!</v>
      </c>
      <c r="G107" s="12" t="e">
        <f t="shared" si="2"/>
        <v>#REF!</v>
      </c>
    </row>
    <row r="108" spans="1:7" ht="15.75" customHeight="1">
      <c r="A108" s="9">
        <f>A101</f>
        <v>0</v>
      </c>
      <c r="B108" s="42"/>
      <c r="C108" s="10" t="s">
        <v>20</v>
      </c>
      <c r="D108" s="133" t="s">
        <v>10</v>
      </c>
      <c r="E108" s="134"/>
      <c r="F108" s="11" t="e">
        <f>SUMIF(#REF!,D108,#REF!)</f>
        <v>#REF!</v>
      </c>
      <c r="G108" s="12" t="e">
        <f t="shared" si="2"/>
        <v>#REF!</v>
      </c>
    </row>
    <row r="109" spans="1:7" ht="15.75" customHeight="1">
      <c r="A109" s="9">
        <f>A101*B109</f>
        <v>0</v>
      </c>
      <c r="B109" s="42">
        <f>1-B110</f>
        <v>0</v>
      </c>
      <c r="C109" s="10" t="s">
        <v>20</v>
      </c>
      <c r="D109" s="133" t="s">
        <v>12</v>
      </c>
      <c r="E109" s="134"/>
      <c r="F109" s="11" t="e">
        <f>SUMIF(#REF!,D109,#REF!)</f>
        <v>#REF!</v>
      </c>
      <c r="G109" s="12" t="e">
        <f t="shared" si="2"/>
        <v>#REF!</v>
      </c>
    </row>
    <row r="110" spans="1:7" ht="15.75" customHeight="1">
      <c r="A110" s="9">
        <f>A101*B110</f>
        <v>0</v>
      </c>
      <c r="B110" s="46">
        <f>B104</f>
        <v>1</v>
      </c>
      <c r="C110" s="10" t="s">
        <v>20</v>
      </c>
      <c r="D110" s="135" t="s">
        <v>65</v>
      </c>
      <c r="E110" s="135"/>
      <c r="F110" s="11" t="e">
        <f>SUMIF(#REF!,D110,#REF!)</f>
        <v>#REF!</v>
      </c>
      <c r="G110" s="12" t="e">
        <f t="shared" si="2"/>
        <v>#REF!</v>
      </c>
    </row>
    <row r="111" spans="1:7" ht="15.75" customHeight="1">
      <c r="A111" s="13" t="s">
        <v>21</v>
      </c>
      <c r="B111" s="14"/>
      <c r="C111" s="14"/>
      <c r="D111" s="43"/>
      <c r="E111" s="43"/>
      <c r="F111" s="15" t="e">
        <f>SUM(G101:G110)</f>
        <v>#REF!</v>
      </c>
      <c r="G111" s="16"/>
    </row>
    <row r="112" spans="1:7" ht="15.75" customHeight="1" thickBot="1">
      <c r="A112" s="17" t="s">
        <v>16</v>
      </c>
      <c r="B112" s="44"/>
      <c r="C112" s="18"/>
      <c r="D112" s="18"/>
      <c r="E112" s="45" t="e">
        <f>#REF!</f>
        <v>#REF!</v>
      </c>
      <c r="F112" s="19" t="e">
        <f>F111*E112</f>
        <v>#REF!</v>
      </c>
      <c r="G112" s="20"/>
    </row>
    <row r="113" spans="1:7" ht="15.75" customHeight="1" thickBot="1">
      <c r="A113" s="17" t="s">
        <v>22</v>
      </c>
      <c r="B113" s="44"/>
      <c r="C113" s="18"/>
      <c r="D113" s="43"/>
      <c r="E113" s="43"/>
      <c r="F113" s="21" t="e">
        <f>F111+F112</f>
        <v>#REF!</v>
      </c>
      <c r="G113" s="22"/>
    </row>
    <row r="114" spans="1:7" ht="15.75" customHeight="1" thickBot="1">
      <c r="A114" s="13" t="s">
        <v>50</v>
      </c>
      <c r="B114" s="14"/>
      <c r="C114" s="14"/>
      <c r="D114" s="14"/>
      <c r="E114" s="43"/>
      <c r="F114" s="21">
        <f>IF(A101&lt;&gt;0,F113/A101,0)</f>
        <v>0</v>
      </c>
      <c r="G114" s="22"/>
    </row>
    <row r="115" spans="6:7" ht="15.75" customHeight="1">
      <c r="F115" s="119"/>
      <c r="G115" s="119"/>
    </row>
    <row r="116" spans="6:7" ht="15.75" customHeight="1">
      <c r="F116" s="119"/>
      <c r="G116" s="119"/>
    </row>
    <row r="117" spans="1:7" ht="15.75" customHeight="1">
      <c r="A117" s="1" t="s">
        <v>54</v>
      </c>
      <c r="B117" s="2"/>
      <c r="C117" s="2"/>
      <c r="D117" s="2"/>
      <c r="E117" s="2"/>
      <c r="F117" s="3"/>
      <c r="G117" s="4"/>
    </row>
    <row r="118" spans="1:7" ht="15.75" customHeight="1">
      <c r="A118" s="5" t="s">
        <v>17</v>
      </c>
      <c r="B118" s="41" t="s">
        <v>48</v>
      </c>
      <c r="C118" s="6" t="s">
        <v>60</v>
      </c>
      <c r="D118" s="136" t="s">
        <v>53</v>
      </c>
      <c r="E118" s="137"/>
      <c r="F118" s="7" t="s">
        <v>18</v>
      </c>
      <c r="G118" s="8" t="s">
        <v>19</v>
      </c>
    </row>
    <row r="119" spans="1:7" ht="15.75" customHeight="1">
      <c r="A119" s="9">
        <f>'01 I - EFICIENTIZ'!$E$8</f>
        <v>0</v>
      </c>
      <c r="B119" s="42"/>
      <c r="C119" s="10" t="s">
        <v>20</v>
      </c>
      <c r="D119" s="133" t="s">
        <v>81</v>
      </c>
      <c r="E119" s="134"/>
      <c r="F119" s="11" t="e">
        <f>SUMIF(#REF!,D119,#REF!)</f>
        <v>#REF!</v>
      </c>
      <c r="G119" s="12" t="e">
        <f aca="true" t="shared" si="3" ref="G119:G128">A119*F119</f>
        <v>#REF!</v>
      </c>
    </row>
    <row r="120" spans="1:7" ht="15.75" customHeight="1">
      <c r="A120" s="112">
        <f>A119</f>
        <v>0</v>
      </c>
      <c r="B120" s="113"/>
      <c r="C120" s="114" t="s">
        <v>20</v>
      </c>
      <c r="D120" s="132" t="s">
        <v>73</v>
      </c>
      <c r="E120" s="132"/>
      <c r="F120" s="115" t="e">
        <f>SUMIF(#REF!,D120,#REF!)</f>
        <v>#REF!</v>
      </c>
      <c r="G120" s="116" t="e">
        <f t="shared" si="3"/>
        <v>#REF!</v>
      </c>
    </row>
    <row r="121" spans="1:7" ht="15.75" customHeight="1">
      <c r="A121" s="112">
        <f>A119</f>
        <v>0</v>
      </c>
      <c r="B121" s="113">
        <f>1-B122</f>
        <v>0</v>
      </c>
      <c r="C121" s="114" t="s">
        <v>20</v>
      </c>
      <c r="D121" s="132" t="s">
        <v>5</v>
      </c>
      <c r="E121" s="132"/>
      <c r="F121" s="115" t="e">
        <f>SUMIF(#REF!,D121,#REF!)</f>
        <v>#REF!</v>
      </c>
      <c r="G121" s="116" t="e">
        <f t="shared" si="3"/>
        <v>#REF!</v>
      </c>
    </row>
    <row r="122" spans="1:7" ht="15.75" customHeight="1">
      <c r="A122" s="112"/>
      <c r="B122" s="117">
        <v>1</v>
      </c>
      <c r="C122" s="114" t="s">
        <v>20</v>
      </c>
      <c r="D122" s="132" t="s">
        <v>4</v>
      </c>
      <c r="E122" s="132"/>
      <c r="F122" s="115" t="e">
        <f>SUMIF(#REF!,D122,#REF!)</f>
        <v>#REF!</v>
      </c>
      <c r="G122" s="116" t="e">
        <f t="shared" si="3"/>
        <v>#REF!</v>
      </c>
    </row>
    <row r="123" spans="1:7" ht="15.75" customHeight="1">
      <c r="A123" s="112">
        <f>SUM(A119:A119)</f>
        <v>0</v>
      </c>
      <c r="B123" s="113"/>
      <c r="C123" s="114" t="s">
        <v>20</v>
      </c>
      <c r="D123" s="132" t="s">
        <v>63</v>
      </c>
      <c r="E123" s="132"/>
      <c r="F123" s="115" t="e">
        <f>SUMIF(#REF!,D123,#REF!)</f>
        <v>#REF!</v>
      </c>
      <c r="G123" s="116" t="e">
        <f t="shared" si="3"/>
        <v>#REF!</v>
      </c>
    </row>
    <row r="124" spans="1:7" ht="15.75" customHeight="1">
      <c r="A124" s="112">
        <f>A123</f>
        <v>0</v>
      </c>
      <c r="B124" s="113"/>
      <c r="C124" s="114" t="s">
        <v>20</v>
      </c>
      <c r="D124" s="132" t="s">
        <v>76</v>
      </c>
      <c r="E124" s="132"/>
      <c r="F124" s="115" t="e">
        <f>SUMIF(#REF!,D124,#REF!)</f>
        <v>#REF!</v>
      </c>
      <c r="G124" s="116" t="e">
        <f t="shared" si="3"/>
        <v>#REF!</v>
      </c>
    </row>
    <row r="125" spans="1:7" ht="15.75" customHeight="1">
      <c r="A125" s="112"/>
      <c r="B125" s="113"/>
      <c r="C125" s="114" t="s">
        <v>20</v>
      </c>
      <c r="D125" s="132" t="s">
        <v>77</v>
      </c>
      <c r="E125" s="132"/>
      <c r="F125" s="115" t="e">
        <f>SUMIF(#REF!,D125,#REF!)</f>
        <v>#REF!</v>
      </c>
      <c r="G125" s="116" t="e">
        <f t="shared" si="3"/>
        <v>#REF!</v>
      </c>
    </row>
    <row r="126" spans="1:7" ht="15.75" customHeight="1">
      <c r="A126" s="112">
        <f>A119</f>
        <v>0</v>
      </c>
      <c r="B126" s="113"/>
      <c r="C126" s="114" t="s">
        <v>20</v>
      </c>
      <c r="D126" s="132" t="s">
        <v>10</v>
      </c>
      <c r="E126" s="132"/>
      <c r="F126" s="115" t="e">
        <f>SUMIF(#REF!,D126,#REF!)</f>
        <v>#REF!</v>
      </c>
      <c r="G126" s="116" t="e">
        <f t="shared" si="3"/>
        <v>#REF!</v>
      </c>
    </row>
    <row r="127" spans="1:7" ht="15.75" customHeight="1">
      <c r="A127" s="9">
        <f>A119*B127</f>
        <v>0</v>
      </c>
      <c r="B127" s="42">
        <f>1-B128</f>
        <v>0</v>
      </c>
      <c r="C127" s="10" t="s">
        <v>20</v>
      </c>
      <c r="D127" s="133" t="s">
        <v>13</v>
      </c>
      <c r="E127" s="134"/>
      <c r="F127" s="11" t="e">
        <f>SUMIF(#REF!,D127,#REF!)</f>
        <v>#REF!</v>
      </c>
      <c r="G127" s="12" t="e">
        <f t="shared" si="3"/>
        <v>#REF!</v>
      </c>
    </row>
    <row r="128" spans="1:7" ht="15.75" customHeight="1">
      <c r="A128" s="9">
        <f>A119*B128</f>
        <v>0</v>
      </c>
      <c r="B128" s="46">
        <f>B122</f>
        <v>1</v>
      </c>
      <c r="C128" s="10" t="s">
        <v>20</v>
      </c>
      <c r="D128" s="135" t="s">
        <v>66</v>
      </c>
      <c r="E128" s="135"/>
      <c r="F128" s="11" t="e">
        <f>SUMIF(#REF!,D128,#REF!)</f>
        <v>#REF!</v>
      </c>
      <c r="G128" s="12" t="e">
        <f t="shared" si="3"/>
        <v>#REF!</v>
      </c>
    </row>
    <row r="129" spans="1:7" ht="15.75" customHeight="1">
      <c r="A129" s="13" t="s">
        <v>21</v>
      </c>
      <c r="B129" s="14"/>
      <c r="C129" s="14"/>
      <c r="D129" s="43"/>
      <c r="E129" s="43"/>
      <c r="F129" s="15" t="e">
        <f>SUM(G119:G128)</f>
        <v>#REF!</v>
      </c>
      <c r="G129" s="16"/>
    </row>
    <row r="130" spans="1:7" ht="15.75" customHeight="1" thickBot="1">
      <c r="A130" s="17" t="s">
        <v>16</v>
      </c>
      <c r="B130" s="44"/>
      <c r="C130" s="18"/>
      <c r="D130" s="18"/>
      <c r="E130" s="45" t="e">
        <f>#REF!</f>
        <v>#REF!</v>
      </c>
      <c r="F130" s="19" t="e">
        <f>F129*E130</f>
        <v>#REF!</v>
      </c>
      <c r="G130" s="20"/>
    </row>
    <row r="131" spans="1:7" ht="15.75" customHeight="1" thickBot="1">
      <c r="A131" s="17" t="s">
        <v>22</v>
      </c>
      <c r="B131" s="44"/>
      <c r="C131" s="18"/>
      <c r="D131" s="43"/>
      <c r="E131" s="43"/>
      <c r="F131" s="21" t="e">
        <f>F129+F130</f>
        <v>#REF!</v>
      </c>
      <c r="G131" s="22"/>
    </row>
    <row r="132" spans="1:7" ht="15.75" customHeight="1" thickBot="1">
      <c r="A132" s="13" t="s">
        <v>50</v>
      </c>
      <c r="B132" s="14"/>
      <c r="C132" s="14"/>
      <c r="D132" s="14"/>
      <c r="E132" s="43"/>
      <c r="F132" s="21">
        <f>IF(A119&lt;&gt;0,F131/A119,0)</f>
        <v>0</v>
      </c>
      <c r="G132" s="22"/>
    </row>
    <row r="133" spans="6:7" ht="15.75" customHeight="1">
      <c r="F133" s="119"/>
      <c r="G133" s="119"/>
    </row>
    <row r="134" spans="6:7" ht="15.75" customHeight="1" thickBot="1">
      <c r="F134" s="119"/>
      <c r="G134" s="119"/>
    </row>
    <row r="135" spans="1:11" s="120" customFormat="1" ht="15.75" customHeight="1" thickBot="1">
      <c r="A135" s="47" t="s">
        <v>55</v>
      </c>
      <c r="B135" s="48"/>
      <c r="C135" s="48"/>
      <c r="D135" s="49"/>
      <c r="E135" s="49"/>
      <c r="F135" s="50" t="e">
        <f>SUM(F20,F33,F46,F59,F77,F95,F113,F131)</f>
        <v>#REF!</v>
      </c>
      <c r="G135" s="51"/>
      <c r="J135" s="118"/>
      <c r="K135" s="118"/>
    </row>
  </sheetData>
  <sheetProtection/>
  <mergeCells count="76">
    <mergeCell ref="A2:C4"/>
    <mergeCell ref="D2:G2"/>
    <mergeCell ref="F3:G3"/>
    <mergeCell ref="F4:G4"/>
    <mergeCell ref="F5:G5"/>
    <mergeCell ref="F6:G6"/>
    <mergeCell ref="F7:G7"/>
    <mergeCell ref="F8:G8"/>
    <mergeCell ref="D12:E12"/>
    <mergeCell ref="D13:E13"/>
    <mergeCell ref="D14:E14"/>
    <mergeCell ref="D15:E15"/>
    <mergeCell ref="D16:E16"/>
    <mergeCell ref="D17:E17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41:E41"/>
    <mergeCell ref="D42:E42"/>
    <mergeCell ref="D43:E43"/>
    <mergeCell ref="D51:E51"/>
    <mergeCell ref="D52:E52"/>
    <mergeCell ref="D53:E53"/>
    <mergeCell ref="D54:E54"/>
    <mergeCell ref="D55:E55"/>
    <mergeCell ref="D56:E56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8:E118"/>
    <mergeCell ref="D125:E125"/>
    <mergeCell ref="D126:E126"/>
    <mergeCell ref="D127:E127"/>
    <mergeCell ref="D128:E128"/>
    <mergeCell ref="D119:E119"/>
    <mergeCell ref="D120:E120"/>
    <mergeCell ref="D121:E121"/>
    <mergeCell ref="D122:E122"/>
    <mergeCell ref="D123:E123"/>
    <mergeCell ref="D124:E124"/>
  </mergeCells>
  <printOptions horizontalCentered="1"/>
  <pageMargins left="0.7480314960629921" right="0.7480314960629921" top="1.1811023622047245" bottom="0.984251968503937" header="0.4724409448818898" footer="0.4724409448818898"/>
  <pageSetup fitToHeight="0" fitToWidth="1" horizontalDpi="300" verticalDpi="300" orientation="portrait" paperSize="9" scale="74" r:id="rId1"/>
  <headerFooter alignWithMargins="0">
    <oddHeader>&amp;CPREFEITURA MUNICIPAL DE NOVA IGUAÇU
SEMTESP - SECRETARIA MUNICIPAL DE TRANSPORTES E SERVIÇOS PÚBLICOS
CONCORRÊNCIA PARA PLANEJAMENTO E GESTÃO DO SISTEMA ENERGÉTICO E DE ILUMINAÇÃO PÚBLICA DO MUNICÍPIO
ANEXO &amp;A</oddHeader>
  </headerFooter>
  <rowBreaks count="1" manualBreakCount="1"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GridLines="0" zoomScale="70" zoomScaleNormal="70" zoomScalePageLayoutView="0" workbookViewId="0" topLeftCell="A121">
      <selection activeCell="G132" sqref="G132"/>
    </sheetView>
  </sheetViews>
  <sheetFormatPr defaultColWidth="20.00390625" defaultRowHeight="12.75"/>
  <cols>
    <col min="1" max="1" width="14.00390625" style="39" customWidth="1"/>
    <col min="2" max="16384" width="20.00390625" style="39" customWidth="1"/>
  </cols>
  <sheetData>
    <row r="1" spans="1:8" s="24" customFormat="1" ht="15" customHeight="1">
      <c r="A1" s="52" t="s">
        <v>56</v>
      </c>
      <c r="B1" s="53"/>
      <c r="C1" s="53"/>
      <c r="D1" s="53"/>
      <c r="E1" s="53"/>
      <c r="F1" s="53"/>
      <c r="G1" s="90"/>
      <c r="H1" s="90"/>
    </row>
    <row r="2" spans="1:8" ht="15" customHeight="1">
      <c r="A2" s="54" t="s">
        <v>57</v>
      </c>
      <c r="B2" s="55" t="s">
        <v>15</v>
      </c>
      <c r="C2" s="56"/>
      <c r="D2" s="57"/>
      <c r="E2" s="58" t="s">
        <v>58</v>
      </c>
      <c r="F2" s="58" t="s">
        <v>22</v>
      </c>
      <c r="G2" s="90"/>
      <c r="H2" s="90"/>
    </row>
    <row r="3" spans="1:8" ht="15" customHeight="1">
      <c r="A3" s="59" t="e">
        <f>#REF!</f>
        <v>#REF!</v>
      </c>
      <c r="B3" s="162" t="s">
        <v>14</v>
      </c>
      <c r="C3" s="163"/>
      <c r="D3" s="164"/>
      <c r="E3" s="11" t="e">
        <f>SUMIF(#REF!,B3,#REF!)</f>
        <v>#REF!</v>
      </c>
      <c r="F3" s="60" t="e">
        <f>A3*E3</f>
        <v>#REF!</v>
      </c>
      <c r="G3" s="90"/>
      <c r="H3" s="90"/>
    </row>
    <row r="4" spans="1:8" ht="15" customHeight="1">
      <c r="A4" s="59" t="e">
        <f>#REF!</f>
        <v>#REF!</v>
      </c>
      <c r="B4" s="162" t="s">
        <v>23</v>
      </c>
      <c r="C4" s="163"/>
      <c r="D4" s="168"/>
      <c r="E4" s="11" t="e">
        <f>SUMIF(#REF!,B4,#REF!)</f>
        <v>#REF!</v>
      </c>
      <c r="F4" s="60" t="e">
        <f>A4*E4</f>
        <v>#REF!</v>
      </c>
      <c r="G4" s="90"/>
      <c r="H4" s="90"/>
    </row>
    <row r="5" spans="1:8" s="24" customFormat="1" ht="15" customHeight="1">
      <c r="A5" s="61" t="s">
        <v>21</v>
      </c>
      <c r="B5" s="62"/>
      <c r="C5" s="62"/>
      <c r="D5" s="62"/>
      <c r="E5" s="63"/>
      <c r="F5" s="64" t="e">
        <f>SUM(F3:F4)</f>
        <v>#REF!</v>
      </c>
      <c r="G5" s="90"/>
      <c r="H5" s="90"/>
    </row>
    <row r="6" spans="1:6" s="24" customFormat="1" ht="15" customHeight="1">
      <c r="A6" s="65" t="s">
        <v>59</v>
      </c>
      <c r="B6" s="66"/>
      <c r="C6" s="66"/>
      <c r="D6" s="66"/>
      <c r="E6" s="66"/>
      <c r="F6" s="66"/>
    </row>
    <row r="7" spans="1:6" ht="15" customHeight="1">
      <c r="A7" s="165" t="s">
        <v>15</v>
      </c>
      <c r="B7" s="166"/>
      <c r="C7" s="68" t="s">
        <v>24</v>
      </c>
      <c r="D7" s="68" t="s">
        <v>25</v>
      </c>
      <c r="E7" s="68" t="s">
        <v>26</v>
      </c>
      <c r="F7" s="68" t="s">
        <v>27</v>
      </c>
    </row>
    <row r="8" spans="1:6" ht="15" customHeight="1">
      <c r="A8" s="91" t="str">
        <f>$B$15</f>
        <v>IMPLANTAÇÃO PONTO VSAP 70</v>
      </c>
      <c r="B8" s="92"/>
      <c r="C8" s="93">
        <v>40</v>
      </c>
      <c r="D8" s="94">
        <f aca="true" t="shared" si="0" ref="D8:D13">C8*22</f>
        <v>880</v>
      </c>
      <c r="E8" s="95" t="e">
        <f aca="true" t="shared" si="1" ref="E8:E13">$F$5</f>
        <v>#REF!</v>
      </c>
      <c r="F8" s="23" t="e">
        <f aca="true" t="shared" si="2" ref="F8:F13">E8/D8</f>
        <v>#REF!</v>
      </c>
    </row>
    <row r="9" spans="1:6" ht="15" customHeight="1">
      <c r="A9" s="91" t="str">
        <f>B33</f>
        <v>IMPLANTAÇÃO PONTO VSAP 100</v>
      </c>
      <c r="B9" s="92"/>
      <c r="C9" s="93">
        <v>40</v>
      </c>
      <c r="D9" s="94">
        <f t="shared" si="0"/>
        <v>880</v>
      </c>
      <c r="E9" s="95" t="e">
        <f t="shared" si="1"/>
        <v>#REF!</v>
      </c>
      <c r="F9" s="23" t="e">
        <f t="shared" si="2"/>
        <v>#REF!</v>
      </c>
    </row>
    <row r="10" spans="1:6" ht="15" customHeight="1">
      <c r="A10" s="91" t="str">
        <f>$B$51</f>
        <v>IMPLANTAÇÃO PONTO VSAP 150</v>
      </c>
      <c r="B10" s="92"/>
      <c r="C10" s="93">
        <v>40</v>
      </c>
      <c r="D10" s="94">
        <f t="shared" si="0"/>
        <v>880</v>
      </c>
      <c r="E10" s="95" t="e">
        <f t="shared" si="1"/>
        <v>#REF!</v>
      </c>
      <c r="F10" s="23" t="e">
        <f t="shared" si="2"/>
        <v>#REF!</v>
      </c>
    </row>
    <row r="11" spans="1:6" ht="15" customHeight="1">
      <c r="A11" s="91" t="str">
        <f>$B$69</f>
        <v>IMPLANTAÇÃO PONTO VSAP 250</v>
      </c>
      <c r="B11" s="92"/>
      <c r="C11" s="93">
        <v>25</v>
      </c>
      <c r="D11" s="94">
        <f t="shared" si="0"/>
        <v>550</v>
      </c>
      <c r="E11" s="95" t="e">
        <f t="shared" si="1"/>
        <v>#REF!</v>
      </c>
      <c r="F11" s="23" t="e">
        <f t="shared" si="2"/>
        <v>#REF!</v>
      </c>
    </row>
    <row r="12" spans="1:6" ht="15" customHeight="1">
      <c r="A12" s="91" t="str">
        <f>$B$87</f>
        <v>IMPLANTAÇÃO PONTO VSAP 400</v>
      </c>
      <c r="B12" s="92"/>
      <c r="C12" s="93">
        <v>25</v>
      </c>
      <c r="D12" s="94">
        <f t="shared" si="0"/>
        <v>550</v>
      </c>
      <c r="E12" s="95" t="e">
        <f t="shared" si="1"/>
        <v>#REF!</v>
      </c>
      <c r="F12" s="23" t="e">
        <f t="shared" si="2"/>
        <v>#REF!</v>
      </c>
    </row>
    <row r="13" spans="1:6" ht="15" customHeight="1">
      <c r="A13" s="91" t="str">
        <f>B105</f>
        <v>IMPLANTAÇÃO PONTO VSAP 600</v>
      </c>
      <c r="B13" s="92"/>
      <c r="C13" s="93">
        <v>15</v>
      </c>
      <c r="D13" s="94">
        <f t="shared" si="0"/>
        <v>330</v>
      </c>
      <c r="E13" s="95" t="e">
        <f t="shared" si="1"/>
        <v>#REF!</v>
      </c>
      <c r="F13" s="23" t="e">
        <f t="shared" si="2"/>
        <v>#REF!</v>
      </c>
    </row>
    <row r="14" ht="15" customHeight="1"/>
    <row r="15" spans="1:6" s="99" customFormat="1" ht="15" customHeight="1">
      <c r="A15" s="96" t="s">
        <v>17</v>
      </c>
      <c r="B15" s="97" t="s">
        <v>28</v>
      </c>
      <c r="C15" s="97"/>
      <c r="D15" s="97"/>
      <c r="E15" s="98" t="s">
        <v>29</v>
      </c>
      <c r="F15" s="98" t="s">
        <v>30</v>
      </c>
    </row>
    <row r="16" spans="1:6" ht="15" customHeight="1">
      <c r="A16" s="100">
        <v>1</v>
      </c>
      <c r="B16" s="91" t="s">
        <v>78</v>
      </c>
      <c r="C16" s="92"/>
      <c r="D16" s="101"/>
      <c r="E16" s="11" t="e">
        <f>SUMIF(#REF!,B16,#REF!)</f>
        <v>#REF!</v>
      </c>
      <c r="F16" s="95" t="e">
        <f aca="true" t="shared" si="3" ref="F16:F28">E16*A16</f>
        <v>#REF!</v>
      </c>
    </row>
    <row r="17" spans="1:6" ht="25.5" customHeight="1">
      <c r="A17" s="100">
        <v>1</v>
      </c>
      <c r="B17" s="91" t="s">
        <v>70</v>
      </c>
      <c r="C17" s="92"/>
      <c r="D17" s="101"/>
      <c r="E17" s="11" t="e">
        <f>SUMIF(#REF!,B17,#REF!)</f>
        <v>#REF!</v>
      </c>
      <c r="F17" s="95" t="e">
        <f t="shared" si="3"/>
        <v>#REF!</v>
      </c>
    </row>
    <row r="18" spans="1:6" ht="25.5" customHeight="1">
      <c r="A18" s="100">
        <v>1</v>
      </c>
      <c r="B18" s="91" t="s">
        <v>76</v>
      </c>
      <c r="C18" s="92"/>
      <c r="D18" s="101"/>
      <c r="E18" s="11" t="e">
        <f>SUMIF(#REF!,B18,#REF!)</f>
        <v>#REF!</v>
      </c>
      <c r="F18" s="95" t="e">
        <f t="shared" si="3"/>
        <v>#REF!</v>
      </c>
    </row>
    <row r="19" spans="1:6" ht="15">
      <c r="A19" s="100">
        <v>1</v>
      </c>
      <c r="B19" s="91" t="s">
        <v>63</v>
      </c>
      <c r="C19" s="92"/>
      <c r="D19" s="101"/>
      <c r="E19" s="11" t="e">
        <f>SUMIF(#REF!,B19,#REF!)</f>
        <v>#REF!</v>
      </c>
      <c r="F19" s="95" t="e">
        <f t="shared" si="3"/>
        <v>#REF!</v>
      </c>
    </row>
    <row r="20" spans="1:6" ht="33.75" customHeight="1">
      <c r="A20" s="100">
        <v>1</v>
      </c>
      <c r="B20" s="159" t="s">
        <v>2</v>
      </c>
      <c r="C20" s="160"/>
      <c r="D20" s="161"/>
      <c r="E20" s="11" t="e">
        <f>SUMIF(#REF!,B20,#REF!)</f>
        <v>#REF!</v>
      </c>
      <c r="F20" s="95" t="e">
        <f t="shared" si="3"/>
        <v>#REF!</v>
      </c>
    </row>
    <row r="21" spans="1:6" ht="15" customHeight="1">
      <c r="A21" s="100">
        <v>1</v>
      </c>
      <c r="B21" s="169" t="s">
        <v>0</v>
      </c>
      <c r="C21" s="169"/>
      <c r="D21" s="169"/>
      <c r="E21" s="11" t="e">
        <f>SUMIF(#REF!,B21,#REF!)</f>
        <v>#REF!</v>
      </c>
      <c r="F21" s="95" t="e">
        <f t="shared" si="3"/>
        <v>#REF!</v>
      </c>
    </row>
    <row r="22" spans="1:6" ht="15">
      <c r="A22" s="100">
        <v>2</v>
      </c>
      <c r="B22" s="91" t="s">
        <v>10</v>
      </c>
      <c r="C22" s="92"/>
      <c r="D22" s="104"/>
      <c r="E22" s="11" t="e">
        <f>SUMIF(#REF!,B22,#REF!)</f>
        <v>#REF!</v>
      </c>
      <c r="F22" s="95" t="e">
        <f t="shared" si="3"/>
        <v>#REF!</v>
      </c>
    </row>
    <row r="23" spans="1:6" ht="34.5" customHeight="1">
      <c r="A23" s="100">
        <v>1</v>
      </c>
      <c r="B23" s="159" t="s">
        <v>62</v>
      </c>
      <c r="C23" s="160"/>
      <c r="D23" s="161"/>
      <c r="E23" s="11" t="e">
        <f>SUMIF(#REF!,B23,#REF!)</f>
        <v>#REF!</v>
      </c>
      <c r="F23" s="95" t="e">
        <f t="shared" si="3"/>
        <v>#REF!</v>
      </c>
    </row>
    <row r="24" spans="1:6" ht="15" customHeight="1" hidden="1">
      <c r="A24" s="100">
        <v>1</v>
      </c>
      <c r="B24" s="102" t="s">
        <v>61</v>
      </c>
      <c r="C24" s="103"/>
      <c r="D24" s="105"/>
      <c r="E24" s="11" t="e">
        <f>SUMIF(#REF!,B24,#REF!)</f>
        <v>#REF!</v>
      </c>
      <c r="F24" s="95" t="e">
        <f t="shared" si="3"/>
        <v>#REF!</v>
      </c>
    </row>
    <row r="25" spans="1:6" ht="15">
      <c r="A25" s="100">
        <v>1</v>
      </c>
      <c r="B25" s="91" t="s">
        <v>69</v>
      </c>
      <c r="C25" s="92"/>
      <c r="D25" s="104"/>
      <c r="E25" s="11" t="e">
        <f>SUMIF(#REF!,B25,#REF!)</f>
        <v>#REF!</v>
      </c>
      <c r="F25" s="95" t="e">
        <f t="shared" si="3"/>
        <v>#REF!</v>
      </c>
    </row>
    <row r="26" spans="1:6" ht="15">
      <c r="A26" s="100">
        <v>2</v>
      </c>
      <c r="B26" s="91" t="s">
        <v>77</v>
      </c>
      <c r="C26" s="92"/>
      <c r="D26" s="104"/>
      <c r="E26" s="11" t="e">
        <f>SUMIF(#REF!,B26,#REF!)</f>
        <v>#REF!</v>
      </c>
      <c r="F26" s="95" t="e">
        <f t="shared" si="3"/>
        <v>#REF!</v>
      </c>
    </row>
    <row r="27" spans="1:6" ht="15">
      <c r="A27" s="100">
        <v>2</v>
      </c>
      <c r="B27" s="91" t="s">
        <v>68</v>
      </c>
      <c r="C27" s="92"/>
      <c r="D27" s="101"/>
      <c r="E27" s="11" t="e">
        <f>SUMIF(#REF!,B27,#REF!)</f>
        <v>#REF!</v>
      </c>
      <c r="F27" s="95" t="e">
        <f t="shared" si="3"/>
        <v>#REF!</v>
      </c>
    </row>
    <row r="28" spans="1:6" ht="15">
      <c r="A28" s="100">
        <v>1</v>
      </c>
      <c r="B28" s="91" t="s">
        <v>31</v>
      </c>
      <c r="C28" s="92"/>
      <c r="D28" s="101"/>
      <c r="E28" s="11" t="e">
        <f>F8</f>
        <v>#REF!</v>
      </c>
      <c r="F28" s="95" t="e">
        <f t="shared" si="3"/>
        <v>#REF!</v>
      </c>
    </row>
    <row r="29" spans="1:6" ht="15">
      <c r="A29" s="90"/>
      <c r="B29" s="106" t="s">
        <v>21</v>
      </c>
      <c r="C29" s="107"/>
      <c r="D29" s="107"/>
      <c r="E29" s="108"/>
      <c r="F29" s="109" t="e">
        <f>SUM(F16:F28)</f>
        <v>#REF!</v>
      </c>
    </row>
    <row r="30" spans="1:6" ht="15">
      <c r="A30" s="90"/>
      <c r="B30" s="106" t="s">
        <v>16</v>
      </c>
      <c r="C30" s="107"/>
      <c r="D30" s="108"/>
      <c r="E30" s="110" t="e">
        <f>#REF!</f>
        <v>#REF!</v>
      </c>
      <c r="F30" s="109" t="e">
        <f>F29*E30</f>
        <v>#REF!</v>
      </c>
    </row>
    <row r="31" spans="1:6" ht="15">
      <c r="A31" s="90"/>
      <c r="B31" s="106" t="s">
        <v>32</v>
      </c>
      <c r="C31" s="111" t="str">
        <f>B15</f>
        <v>IMPLANTAÇÃO PONTO VSAP 70</v>
      </c>
      <c r="D31" s="111"/>
      <c r="E31" s="108"/>
      <c r="F31" s="109" t="e">
        <f>SUM(F29:F30)</f>
        <v>#REF!</v>
      </c>
    </row>
    <row r="33" spans="1:6" s="99" customFormat="1" ht="15">
      <c r="A33" s="96" t="s">
        <v>17</v>
      </c>
      <c r="B33" s="97" t="s">
        <v>33</v>
      </c>
      <c r="C33" s="97"/>
      <c r="D33" s="97"/>
      <c r="E33" s="98" t="s">
        <v>29</v>
      </c>
      <c r="F33" s="98" t="s">
        <v>30</v>
      </c>
    </row>
    <row r="34" spans="1:6" ht="15">
      <c r="A34" s="100">
        <v>1</v>
      </c>
      <c r="B34" s="91" t="s">
        <v>79</v>
      </c>
      <c r="C34" s="92"/>
      <c r="D34" s="101"/>
      <c r="E34" s="11" t="e">
        <f>SUMIF(#REF!,B34,#REF!)</f>
        <v>#REF!</v>
      </c>
      <c r="F34" s="95" t="e">
        <f aca="true" t="shared" si="4" ref="F34:F46">E34*A34</f>
        <v>#REF!</v>
      </c>
    </row>
    <row r="35" spans="1:6" ht="15">
      <c r="A35" s="100">
        <v>1</v>
      </c>
      <c r="B35" s="91" t="s">
        <v>71</v>
      </c>
      <c r="C35" s="92"/>
      <c r="D35" s="101"/>
      <c r="E35" s="11" t="e">
        <f>SUMIF(#REF!,B35,#REF!)</f>
        <v>#REF!</v>
      </c>
      <c r="F35" s="95" t="e">
        <f t="shared" si="4"/>
        <v>#REF!</v>
      </c>
    </row>
    <row r="36" spans="1:6" ht="15">
      <c r="A36" s="100">
        <v>1</v>
      </c>
      <c r="B36" s="91" t="s">
        <v>76</v>
      </c>
      <c r="C36" s="92"/>
      <c r="D36" s="101"/>
      <c r="E36" s="11" t="e">
        <f>SUMIF(#REF!,B36,#REF!)</f>
        <v>#REF!</v>
      </c>
      <c r="F36" s="95" t="e">
        <f t="shared" si="4"/>
        <v>#REF!</v>
      </c>
    </row>
    <row r="37" spans="1:6" ht="15">
      <c r="A37" s="100">
        <v>1</v>
      </c>
      <c r="B37" s="91" t="s">
        <v>63</v>
      </c>
      <c r="C37" s="92"/>
      <c r="D37" s="101"/>
      <c r="E37" s="11" t="e">
        <f>SUMIF(#REF!,B37,#REF!)</f>
        <v>#REF!</v>
      </c>
      <c r="F37" s="95" t="e">
        <f t="shared" si="4"/>
        <v>#REF!</v>
      </c>
    </row>
    <row r="38" spans="1:6" ht="30.75" customHeight="1">
      <c r="A38" s="100">
        <v>1</v>
      </c>
      <c r="B38" s="159" t="s">
        <v>2</v>
      </c>
      <c r="C38" s="160"/>
      <c r="D38" s="161"/>
      <c r="E38" s="11" t="e">
        <f>SUMIF(#REF!,B38,#REF!)</f>
        <v>#REF!</v>
      </c>
      <c r="F38" s="95" t="e">
        <f t="shared" si="4"/>
        <v>#REF!</v>
      </c>
    </row>
    <row r="39" spans="1:6" ht="15" customHeight="1">
      <c r="A39" s="100">
        <v>1</v>
      </c>
      <c r="B39" s="169" t="s">
        <v>0</v>
      </c>
      <c r="C39" s="169"/>
      <c r="D39" s="169"/>
      <c r="E39" s="11" t="e">
        <f>SUMIF(#REF!,B39,#REF!)</f>
        <v>#REF!</v>
      </c>
      <c r="F39" s="95" t="e">
        <f t="shared" si="4"/>
        <v>#REF!</v>
      </c>
    </row>
    <row r="40" spans="1:6" ht="15">
      <c r="A40" s="100">
        <v>2</v>
      </c>
      <c r="B40" s="91" t="s">
        <v>10</v>
      </c>
      <c r="C40" s="92"/>
      <c r="D40" s="104"/>
      <c r="E40" s="11" t="e">
        <f>SUMIF(#REF!,B40,#REF!)</f>
        <v>#REF!</v>
      </c>
      <c r="F40" s="95" t="e">
        <f t="shared" si="4"/>
        <v>#REF!</v>
      </c>
    </row>
    <row r="41" spans="1:6" ht="34.5" customHeight="1">
      <c r="A41" s="100">
        <v>1</v>
      </c>
      <c r="B41" s="159" t="s">
        <v>62</v>
      </c>
      <c r="C41" s="160"/>
      <c r="D41" s="161"/>
      <c r="E41" s="11" t="e">
        <f>SUMIF(#REF!,B41,#REF!)</f>
        <v>#REF!</v>
      </c>
      <c r="F41" s="95" t="e">
        <f t="shared" si="4"/>
        <v>#REF!</v>
      </c>
    </row>
    <row r="42" spans="1:6" ht="15" customHeight="1" hidden="1">
      <c r="A42" s="100">
        <v>1</v>
      </c>
      <c r="B42" s="102" t="s">
        <v>61</v>
      </c>
      <c r="C42" s="103"/>
      <c r="D42" s="105"/>
      <c r="E42" s="11" t="e">
        <f>SUMIF(#REF!,B42,#REF!)</f>
        <v>#REF!</v>
      </c>
      <c r="F42" s="95" t="e">
        <f t="shared" si="4"/>
        <v>#REF!</v>
      </c>
    </row>
    <row r="43" spans="1:6" ht="15">
      <c r="A43" s="100">
        <v>1</v>
      </c>
      <c r="B43" s="91" t="s">
        <v>69</v>
      </c>
      <c r="C43" s="92"/>
      <c r="D43" s="104"/>
      <c r="E43" s="11" t="e">
        <f>SUMIF(#REF!,B43,#REF!)</f>
        <v>#REF!</v>
      </c>
      <c r="F43" s="95" t="e">
        <f t="shared" si="4"/>
        <v>#REF!</v>
      </c>
    </row>
    <row r="44" spans="1:6" ht="15">
      <c r="A44" s="100">
        <v>2</v>
      </c>
      <c r="B44" s="91" t="s">
        <v>77</v>
      </c>
      <c r="C44" s="92"/>
      <c r="D44" s="104"/>
      <c r="E44" s="11" t="e">
        <f>SUMIF(#REF!,B44,#REF!)</f>
        <v>#REF!</v>
      </c>
      <c r="F44" s="95" t="e">
        <f t="shared" si="4"/>
        <v>#REF!</v>
      </c>
    </row>
    <row r="45" spans="1:6" ht="15">
      <c r="A45" s="100">
        <v>2</v>
      </c>
      <c r="B45" s="91" t="s">
        <v>68</v>
      </c>
      <c r="C45" s="92"/>
      <c r="D45" s="101"/>
      <c r="E45" s="11" t="e">
        <f>SUMIF(#REF!,B45,#REF!)</f>
        <v>#REF!</v>
      </c>
      <c r="F45" s="95" t="e">
        <f t="shared" si="4"/>
        <v>#REF!</v>
      </c>
    </row>
    <row r="46" spans="1:6" ht="15">
      <c r="A46" s="100">
        <v>1</v>
      </c>
      <c r="B46" s="91" t="s">
        <v>31</v>
      </c>
      <c r="C46" s="92"/>
      <c r="D46" s="101"/>
      <c r="E46" s="95" t="e">
        <f>$F$9</f>
        <v>#REF!</v>
      </c>
      <c r="F46" s="95" t="e">
        <f t="shared" si="4"/>
        <v>#REF!</v>
      </c>
    </row>
    <row r="47" spans="1:6" ht="15">
      <c r="A47" s="90"/>
      <c r="B47" s="106" t="s">
        <v>21</v>
      </c>
      <c r="C47" s="107"/>
      <c r="D47" s="107"/>
      <c r="E47" s="108"/>
      <c r="F47" s="109" t="e">
        <f>SUM(F34:F46)</f>
        <v>#REF!</v>
      </c>
    </row>
    <row r="48" spans="1:6" ht="15">
      <c r="A48" s="90"/>
      <c r="B48" s="106" t="s">
        <v>16</v>
      </c>
      <c r="C48" s="107"/>
      <c r="D48" s="108"/>
      <c r="E48" s="110" t="e">
        <f>#REF!</f>
        <v>#REF!</v>
      </c>
      <c r="F48" s="109" t="e">
        <f>F47*E48</f>
        <v>#REF!</v>
      </c>
    </row>
    <row r="49" spans="1:6" ht="15">
      <c r="A49" s="90"/>
      <c r="B49" s="106" t="s">
        <v>32</v>
      </c>
      <c r="C49" s="111" t="str">
        <f>B33</f>
        <v>IMPLANTAÇÃO PONTO VSAP 100</v>
      </c>
      <c r="D49" s="111"/>
      <c r="E49" s="108"/>
      <c r="F49" s="109" t="e">
        <f>SUM(F47:F48)</f>
        <v>#REF!</v>
      </c>
    </row>
    <row r="51" spans="1:6" s="99" customFormat="1" ht="15">
      <c r="A51" s="96" t="s">
        <v>17</v>
      </c>
      <c r="B51" s="97" t="s">
        <v>34</v>
      </c>
      <c r="C51" s="97"/>
      <c r="D51" s="97"/>
      <c r="E51" s="98" t="s">
        <v>29</v>
      </c>
      <c r="F51" s="98" t="s">
        <v>30</v>
      </c>
    </row>
    <row r="52" spans="1:6" ht="38.25" customHeight="1">
      <c r="A52" s="100">
        <v>1</v>
      </c>
      <c r="B52" s="91" t="s">
        <v>80</v>
      </c>
      <c r="C52" s="92"/>
      <c r="D52" s="101"/>
      <c r="E52" s="11" t="e">
        <f>SUMIF(#REF!,B52,#REF!)</f>
        <v>#REF!</v>
      </c>
      <c r="F52" s="95" t="e">
        <f aca="true" t="shared" si="5" ref="F52:F64">E52*A52</f>
        <v>#REF!</v>
      </c>
    </row>
    <row r="53" spans="1:6" ht="15">
      <c r="A53" s="100">
        <v>1</v>
      </c>
      <c r="B53" s="91" t="s">
        <v>72</v>
      </c>
      <c r="C53" s="92"/>
      <c r="D53" s="101"/>
      <c r="E53" s="11" t="e">
        <f>SUMIF(#REF!,B53,#REF!)</f>
        <v>#REF!</v>
      </c>
      <c r="F53" s="95" t="e">
        <f t="shared" si="5"/>
        <v>#REF!</v>
      </c>
    </row>
    <row r="54" spans="1:6" ht="15">
      <c r="A54" s="100">
        <v>1</v>
      </c>
      <c r="B54" s="91" t="s">
        <v>76</v>
      </c>
      <c r="C54" s="92"/>
      <c r="D54" s="101"/>
      <c r="E54" s="11" t="e">
        <f>SUMIF(#REF!,B54,#REF!)</f>
        <v>#REF!</v>
      </c>
      <c r="F54" s="95" t="e">
        <f t="shared" si="5"/>
        <v>#REF!</v>
      </c>
    </row>
    <row r="55" spans="1:6" ht="15">
      <c r="A55" s="100">
        <v>1</v>
      </c>
      <c r="B55" s="91" t="s">
        <v>63</v>
      </c>
      <c r="C55" s="92"/>
      <c r="D55" s="101"/>
      <c r="E55" s="11" t="e">
        <f>SUMIF(#REF!,B55,#REF!)</f>
        <v>#REF!</v>
      </c>
      <c r="F55" s="95" t="e">
        <f t="shared" si="5"/>
        <v>#REF!</v>
      </c>
    </row>
    <row r="56" spans="1:6" ht="34.5" customHeight="1">
      <c r="A56" s="100">
        <v>1</v>
      </c>
      <c r="B56" s="159" t="s">
        <v>2</v>
      </c>
      <c r="C56" s="160"/>
      <c r="D56" s="161"/>
      <c r="E56" s="11" t="e">
        <f>SUMIF(#REF!,B56,#REF!)</f>
        <v>#REF!</v>
      </c>
      <c r="F56" s="95" t="e">
        <f t="shared" si="5"/>
        <v>#REF!</v>
      </c>
    </row>
    <row r="57" spans="1:6" ht="15" customHeight="1">
      <c r="A57" s="100">
        <v>1</v>
      </c>
      <c r="B57" s="169" t="s">
        <v>0</v>
      </c>
      <c r="C57" s="169"/>
      <c r="D57" s="169"/>
      <c r="E57" s="11" t="e">
        <f>SUMIF(#REF!,B57,#REF!)</f>
        <v>#REF!</v>
      </c>
      <c r="F57" s="95" t="e">
        <f t="shared" si="5"/>
        <v>#REF!</v>
      </c>
    </row>
    <row r="58" spans="1:6" ht="15">
      <c r="A58" s="100">
        <v>2</v>
      </c>
      <c r="B58" s="91" t="s">
        <v>10</v>
      </c>
      <c r="C58" s="92"/>
      <c r="D58" s="104"/>
      <c r="E58" s="11" t="e">
        <f>SUMIF(#REF!,B58,#REF!)</f>
        <v>#REF!</v>
      </c>
      <c r="F58" s="95" t="e">
        <f t="shared" si="5"/>
        <v>#REF!</v>
      </c>
    </row>
    <row r="59" spans="1:6" ht="34.5" customHeight="1">
      <c r="A59" s="100">
        <v>1</v>
      </c>
      <c r="B59" s="159" t="s">
        <v>62</v>
      </c>
      <c r="C59" s="160"/>
      <c r="D59" s="161"/>
      <c r="E59" s="11" t="e">
        <f>SUMIF(#REF!,B59,#REF!)</f>
        <v>#REF!</v>
      </c>
      <c r="F59" s="95" t="e">
        <f t="shared" si="5"/>
        <v>#REF!</v>
      </c>
    </row>
    <row r="60" spans="1:6" ht="15" customHeight="1" hidden="1">
      <c r="A60" s="100">
        <v>1</v>
      </c>
      <c r="B60" s="102" t="s">
        <v>61</v>
      </c>
      <c r="C60" s="103"/>
      <c r="D60" s="105"/>
      <c r="E60" s="11" t="e">
        <f>SUMIF(#REF!,B60,#REF!)</f>
        <v>#REF!</v>
      </c>
      <c r="F60" s="95" t="e">
        <f t="shared" si="5"/>
        <v>#REF!</v>
      </c>
    </row>
    <row r="61" spans="1:6" ht="15">
      <c r="A61" s="100">
        <v>2</v>
      </c>
      <c r="B61" s="91" t="s">
        <v>69</v>
      </c>
      <c r="C61" s="92"/>
      <c r="D61" s="104"/>
      <c r="E61" s="11" t="e">
        <f>SUMIF(#REF!,B61,#REF!)</f>
        <v>#REF!</v>
      </c>
      <c r="F61" s="95" t="e">
        <f t="shared" si="5"/>
        <v>#REF!</v>
      </c>
    </row>
    <row r="62" spans="1:6" ht="15">
      <c r="A62" s="100">
        <v>2</v>
      </c>
      <c r="B62" s="91" t="s">
        <v>77</v>
      </c>
      <c r="C62" s="92"/>
      <c r="D62" s="104"/>
      <c r="E62" s="11" t="e">
        <f>SUMIF(#REF!,B62,#REF!)</f>
        <v>#REF!</v>
      </c>
      <c r="F62" s="95" t="e">
        <f t="shared" si="5"/>
        <v>#REF!</v>
      </c>
    </row>
    <row r="63" spans="1:6" ht="15">
      <c r="A63" s="100">
        <v>3</v>
      </c>
      <c r="B63" s="91" t="s">
        <v>68</v>
      </c>
      <c r="C63" s="92"/>
      <c r="D63" s="101"/>
      <c r="E63" s="11" t="e">
        <f>SUMIF(#REF!,B63,#REF!)</f>
        <v>#REF!</v>
      </c>
      <c r="F63" s="95" t="e">
        <f t="shared" si="5"/>
        <v>#REF!</v>
      </c>
    </row>
    <row r="64" spans="1:6" ht="15">
      <c r="A64" s="100">
        <v>1</v>
      </c>
      <c r="B64" s="91" t="s">
        <v>31</v>
      </c>
      <c r="C64" s="92"/>
      <c r="D64" s="101"/>
      <c r="E64" s="95" t="e">
        <f>$F$10</f>
        <v>#REF!</v>
      </c>
      <c r="F64" s="95" t="e">
        <f t="shared" si="5"/>
        <v>#REF!</v>
      </c>
    </row>
    <row r="65" spans="1:6" ht="15">
      <c r="A65" s="90"/>
      <c r="B65" s="106" t="s">
        <v>21</v>
      </c>
      <c r="C65" s="107"/>
      <c r="D65" s="107"/>
      <c r="E65" s="108"/>
      <c r="F65" s="109" t="e">
        <f>SUM(F52:F64)</f>
        <v>#REF!</v>
      </c>
    </row>
    <row r="66" spans="1:6" ht="15">
      <c r="A66" s="90"/>
      <c r="B66" s="106" t="s">
        <v>16</v>
      </c>
      <c r="C66" s="107"/>
      <c r="D66" s="108"/>
      <c r="E66" s="110" t="e">
        <f>#REF!</f>
        <v>#REF!</v>
      </c>
      <c r="F66" s="109" t="e">
        <f>F65*E66</f>
        <v>#REF!</v>
      </c>
    </row>
    <row r="67" spans="1:6" ht="15">
      <c r="A67" s="90"/>
      <c r="B67" s="106" t="s">
        <v>32</v>
      </c>
      <c r="C67" s="111" t="str">
        <f>B51</f>
        <v>IMPLANTAÇÃO PONTO VSAP 150</v>
      </c>
      <c r="D67" s="111"/>
      <c r="E67" s="108"/>
      <c r="F67" s="109" t="e">
        <f>SUM(F65:F66)</f>
        <v>#REF!</v>
      </c>
    </row>
    <row r="69" spans="1:6" s="99" customFormat="1" ht="15">
      <c r="A69" s="96" t="s">
        <v>17</v>
      </c>
      <c r="B69" s="97" t="s">
        <v>35</v>
      </c>
      <c r="C69" s="97"/>
      <c r="D69" s="97"/>
      <c r="E69" s="98" t="s">
        <v>29</v>
      </c>
      <c r="F69" s="98" t="s">
        <v>30</v>
      </c>
    </row>
    <row r="70" spans="1:6" ht="15">
      <c r="A70" s="100">
        <v>1</v>
      </c>
      <c r="B70" s="91" t="s">
        <v>81</v>
      </c>
      <c r="C70" s="92"/>
      <c r="D70" s="101"/>
      <c r="E70" s="11" t="e">
        <f>SUMIF(#REF!,B70,#REF!)</f>
        <v>#REF!</v>
      </c>
      <c r="F70" s="95" t="e">
        <f aca="true" t="shared" si="6" ref="F70:F82">E70*A70</f>
        <v>#REF!</v>
      </c>
    </row>
    <row r="71" spans="1:6" ht="15">
      <c r="A71" s="100">
        <v>1</v>
      </c>
      <c r="B71" s="91" t="s">
        <v>73</v>
      </c>
      <c r="C71" s="92"/>
      <c r="D71" s="101"/>
      <c r="E71" s="11" t="e">
        <f>SUMIF(#REF!,B71,#REF!)</f>
        <v>#REF!</v>
      </c>
      <c r="F71" s="95" t="e">
        <f t="shared" si="6"/>
        <v>#REF!</v>
      </c>
    </row>
    <row r="72" spans="1:6" ht="15">
      <c r="A72" s="100">
        <v>1</v>
      </c>
      <c r="B72" s="91" t="s">
        <v>76</v>
      </c>
      <c r="C72" s="92"/>
      <c r="D72" s="101"/>
      <c r="E72" s="11" t="e">
        <f>SUMIF(#REF!,B72,#REF!)</f>
        <v>#REF!</v>
      </c>
      <c r="F72" s="95" t="e">
        <f t="shared" si="6"/>
        <v>#REF!</v>
      </c>
    </row>
    <row r="73" spans="1:6" ht="15">
      <c r="A73" s="100">
        <v>1</v>
      </c>
      <c r="B73" s="91" t="s">
        <v>63</v>
      </c>
      <c r="C73" s="92"/>
      <c r="D73" s="101"/>
      <c r="E73" s="11" t="e">
        <f>SUMIF(#REF!,B73,#REF!)</f>
        <v>#REF!</v>
      </c>
      <c r="F73" s="95" t="e">
        <f t="shared" si="6"/>
        <v>#REF!</v>
      </c>
    </row>
    <row r="74" spans="1:6" ht="33" customHeight="1">
      <c r="A74" s="100">
        <v>1</v>
      </c>
      <c r="B74" s="159" t="s">
        <v>5</v>
      </c>
      <c r="C74" s="160"/>
      <c r="D74" s="161"/>
      <c r="E74" s="11" t="e">
        <f>SUMIF(#REF!,B74,#REF!)</f>
        <v>#REF!</v>
      </c>
      <c r="F74" s="95" t="e">
        <f t="shared" si="6"/>
        <v>#REF!</v>
      </c>
    </row>
    <row r="75" spans="1:6" ht="15" customHeight="1">
      <c r="A75" s="100">
        <v>1</v>
      </c>
      <c r="B75" s="169" t="s">
        <v>1</v>
      </c>
      <c r="C75" s="169"/>
      <c r="D75" s="169"/>
      <c r="E75" s="11" t="e">
        <f>SUMIF(#REF!,B75,#REF!)</f>
        <v>#REF!</v>
      </c>
      <c r="F75" s="95" t="e">
        <f t="shared" si="6"/>
        <v>#REF!</v>
      </c>
    </row>
    <row r="76" spans="1:6" ht="15">
      <c r="A76" s="100">
        <v>2</v>
      </c>
      <c r="B76" s="91" t="s">
        <v>10</v>
      </c>
      <c r="C76" s="92"/>
      <c r="D76" s="104"/>
      <c r="E76" s="11" t="e">
        <f>SUMIF(#REF!,B76,#REF!)</f>
        <v>#REF!</v>
      </c>
      <c r="F76" s="95" t="e">
        <f t="shared" si="6"/>
        <v>#REF!</v>
      </c>
    </row>
    <row r="77" spans="1:6" ht="34.5" customHeight="1">
      <c r="A77" s="100">
        <v>1</v>
      </c>
      <c r="B77" s="159" t="s">
        <v>62</v>
      </c>
      <c r="C77" s="160"/>
      <c r="D77" s="161"/>
      <c r="E77" s="11" t="e">
        <f>SUMIF(#REF!,B77,#REF!)</f>
        <v>#REF!</v>
      </c>
      <c r="F77" s="95" t="e">
        <f t="shared" si="6"/>
        <v>#REF!</v>
      </c>
    </row>
    <row r="78" spans="1:6" ht="15" customHeight="1" hidden="1">
      <c r="A78" s="100">
        <v>1</v>
      </c>
      <c r="B78" s="102" t="s">
        <v>61</v>
      </c>
      <c r="C78" s="103"/>
      <c r="D78" s="105"/>
      <c r="E78" s="11" t="e">
        <f>SUMIF(#REF!,B78,#REF!)</f>
        <v>#REF!</v>
      </c>
      <c r="F78" s="95" t="e">
        <f t="shared" si="6"/>
        <v>#REF!</v>
      </c>
    </row>
    <row r="79" spans="1:6" ht="15">
      <c r="A79" s="100">
        <v>2</v>
      </c>
      <c r="B79" s="91" t="s">
        <v>69</v>
      </c>
      <c r="C79" s="92"/>
      <c r="D79" s="104"/>
      <c r="E79" s="11" t="e">
        <f>SUMIF(#REF!,B79,#REF!)</f>
        <v>#REF!</v>
      </c>
      <c r="F79" s="95" t="e">
        <f t="shared" si="6"/>
        <v>#REF!</v>
      </c>
    </row>
    <row r="80" spans="1:6" ht="15">
      <c r="A80" s="100">
        <v>2</v>
      </c>
      <c r="B80" s="91" t="s">
        <v>77</v>
      </c>
      <c r="C80" s="92"/>
      <c r="D80" s="104"/>
      <c r="E80" s="11" t="e">
        <f>SUMIF(#REF!,B80,#REF!)</f>
        <v>#REF!</v>
      </c>
      <c r="F80" s="95" t="e">
        <f t="shared" si="6"/>
        <v>#REF!</v>
      </c>
    </row>
    <row r="81" spans="1:6" ht="15">
      <c r="A81" s="100">
        <v>4</v>
      </c>
      <c r="B81" s="91" t="s">
        <v>68</v>
      </c>
      <c r="C81" s="92"/>
      <c r="D81" s="101"/>
      <c r="E81" s="11" t="e">
        <f>SUMIF(#REF!,B81,#REF!)</f>
        <v>#REF!</v>
      </c>
      <c r="F81" s="95" t="e">
        <f t="shared" si="6"/>
        <v>#REF!</v>
      </c>
    </row>
    <row r="82" spans="1:6" ht="15">
      <c r="A82" s="100">
        <v>1</v>
      </c>
      <c r="B82" s="91" t="s">
        <v>31</v>
      </c>
      <c r="C82" s="92"/>
      <c r="D82" s="101"/>
      <c r="E82" s="95" t="e">
        <f>$F$11</f>
        <v>#REF!</v>
      </c>
      <c r="F82" s="95" t="e">
        <f t="shared" si="6"/>
        <v>#REF!</v>
      </c>
    </row>
    <row r="83" spans="1:6" ht="15">
      <c r="A83" s="90"/>
      <c r="B83" s="106" t="s">
        <v>21</v>
      </c>
      <c r="C83" s="107"/>
      <c r="D83" s="107"/>
      <c r="E83" s="108"/>
      <c r="F83" s="109" t="e">
        <f>SUM(F70:F82)</f>
        <v>#REF!</v>
      </c>
    </row>
    <row r="84" spans="1:6" ht="15">
      <c r="A84" s="90"/>
      <c r="B84" s="106" t="s">
        <v>16</v>
      </c>
      <c r="C84" s="107"/>
      <c r="D84" s="108"/>
      <c r="E84" s="110" t="e">
        <f>#REF!</f>
        <v>#REF!</v>
      </c>
      <c r="F84" s="109" t="e">
        <f>F83*E84</f>
        <v>#REF!</v>
      </c>
    </row>
    <row r="85" spans="1:6" ht="15">
      <c r="A85" s="90"/>
      <c r="B85" s="106" t="s">
        <v>32</v>
      </c>
      <c r="C85" s="111" t="str">
        <f>B69</f>
        <v>IMPLANTAÇÃO PONTO VSAP 250</v>
      </c>
      <c r="D85" s="111"/>
      <c r="E85" s="108"/>
      <c r="F85" s="109" t="e">
        <f>SUM(F83:F84)</f>
        <v>#REF!</v>
      </c>
    </row>
    <row r="87" spans="1:6" s="99" customFormat="1" ht="15">
      <c r="A87" s="96" t="s">
        <v>17</v>
      </c>
      <c r="B87" s="97" t="s">
        <v>36</v>
      </c>
      <c r="C87" s="97"/>
      <c r="D87" s="97"/>
      <c r="E87" s="98" t="s">
        <v>29</v>
      </c>
      <c r="F87" s="98" t="s">
        <v>30</v>
      </c>
    </row>
    <row r="88" spans="1:6" ht="15">
      <c r="A88" s="100">
        <v>1</v>
      </c>
      <c r="B88" s="91" t="s">
        <v>82</v>
      </c>
      <c r="C88" s="92"/>
      <c r="D88" s="101"/>
      <c r="E88" s="11" t="e">
        <f>SUMIF(#REF!,B88,#REF!)</f>
        <v>#REF!</v>
      </c>
      <c r="F88" s="95" t="e">
        <f aca="true" t="shared" si="7" ref="F88:F100">E88*A88</f>
        <v>#REF!</v>
      </c>
    </row>
    <row r="89" spans="1:6" ht="15">
      <c r="A89" s="100">
        <v>1</v>
      </c>
      <c r="B89" s="91" t="s">
        <v>74</v>
      </c>
      <c r="C89" s="92"/>
      <c r="D89" s="101"/>
      <c r="E89" s="11" t="e">
        <f>SUMIF(#REF!,B89,#REF!)</f>
        <v>#REF!</v>
      </c>
      <c r="F89" s="95" t="e">
        <f t="shared" si="7"/>
        <v>#REF!</v>
      </c>
    </row>
    <row r="90" spans="1:6" ht="15">
      <c r="A90" s="100">
        <v>1</v>
      </c>
      <c r="B90" s="91" t="s">
        <v>76</v>
      </c>
      <c r="C90" s="92"/>
      <c r="D90" s="101"/>
      <c r="E90" s="11" t="e">
        <f>SUMIF(#REF!,B90,#REF!)</f>
        <v>#REF!</v>
      </c>
      <c r="F90" s="95" t="e">
        <f t="shared" si="7"/>
        <v>#REF!</v>
      </c>
    </row>
    <row r="91" spans="1:6" ht="15">
      <c r="A91" s="100">
        <v>1</v>
      </c>
      <c r="B91" s="91" t="s">
        <v>63</v>
      </c>
      <c r="C91" s="92"/>
      <c r="D91" s="101"/>
      <c r="E91" s="11" t="e">
        <f>SUMIF(#REF!,B91,#REF!)</f>
        <v>#REF!</v>
      </c>
      <c r="F91" s="95" t="e">
        <f t="shared" si="7"/>
        <v>#REF!</v>
      </c>
    </row>
    <row r="92" spans="1:6" ht="34.5" customHeight="1">
      <c r="A92" s="100">
        <v>1</v>
      </c>
      <c r="B92" s="170" t="s">
        <v>6</v>
      </c>
      <c r="C92" s="171"/>
      <c r="D92" s="172"/>
      <c r="E92" s="11" t="e">
        <f>SUMIF(#REF!,B92,#REF!)</f>
        <v>#REF!</v>
      </c>
      <c r="F92" s="95" t="e">
        <f t="shared" si="7"/>
        <v>#REF!</v>
      </c>
    </row>
    <row r="93" spans="1:6" ht="15" customHeight="1">
      <c r="A93" s="100">
        <v>1</v>
      </c>
      <c r="B93" s="169" t="s">
        <v>1</v>
      </c>
      <c r="C93" s="169"/>
      <c r="D93" s="169"/>
      <c r="E93" s="11" t="e">
        <f>SUMIF(#REF!,B93,#REF!)</f>
        <v>#REF!</v>
      </c>
      <c r="F93" s="95" t="e">
        <f t="shared" si="7"/>
        <v>#REF!</v>
      </c>
    </row>
    <row r="94" spans="1:6" ht="15">
      <c r="A94" s="100">
        <v>2</v>
      </c>
      <c r="B94" s="91" t="s">
        <v>10</v>
      </c>
      <c r="C94" s="92"/>
      <c r="D94" s="104"/>
      <c r="E94" s="11" t="e">
        <f>SUMIF(#REF!,B94,#REF!)</f>
        <v>#REF!</v>
      </c>
      <c r="F94" s="95" t="e">
        <f t="shared" si="7"/>
        <v>#REF!</v>
      </c>
    </row>
    <row r="95" spans="1:6" ht="34.5" customHeight="1">
      <c r="A95" s="100">
        <v>1</v>
      </c>
      <c r="B95" s="159" t="s">
        <v>62</v>
      </c>
      <c r="C95" s="160"/>
      <c r="D95" s="161"/>
      <c r="E95" s="11" t="e">
        <f>SUMIF(#REF!,B95,#REF!)</f>
        <v>#REF!</v>
      </c>
      <c r="F95" s="95" t="e">
        <f t="shared" si="7"/>
        <v>#REF!</v>
      </c>
    </row>
    <row r="96" spans="1:6" ht="15" customHeight="1" hidden="1">
      <c r="A96" s="100">
        <v>1</v>
      </c>
      <c r="B96" s="102" t="s">
        <v>61</v>
      </c>
      <c r="C96" s="103"/>
      <c r="D96" s="105"/>
      <c r="E96" s="11" t="e">
        <f>SUMIF(#REF!,B96,#REF!)</f>
        <v>#REF!</v>
      </c>
      <c r="F96" s="95" t="e">
        <f t="shared" si="7"/>
        <v>#REF!</v>
      </c>
    </row>
    <row r="97" spans="1:6" ht="15">
      <c r="A97" s="100">
        <v>2</v>
      </c>
      <c r="B97" s="91" t="s">
        <v>69</v>
      </c>
      <c r="C97" s="92"/>
      <c r="D97" s="104"/>
      <c r="E97" s="11" t="e">
        <f>SUMIF(#REF!,B97,#REF!)</f>
        <v>#REF!</v>
      </c>
      <c r="F97" s="95" t="e">
        <f t="shared" si="7"/>
        <v>#REF!</v>
      </c>
    </row>
    <row r="98" spans="1:6" ht="15">
      <c r="A98" s="100">
        <v>2</v>
      </c>
      <c r="B98" s="91" t="s">
        <v>77</v>
      </c>
      <c r="C98" s="92"/>
      <c r="D98" s="104"/>
      <c r="E98" s="11" t="e">
        <f>SUMIF(#REF!,B98,#REF!)</f>
        <v>#REF!</v>
      </c>
      <c r="F98" s="95" t="e">
        <f t="shared" si="7"/>
        <v>#REF!</v>
      </c>
    </row>
    <row r="99" spans="1:6" ht="15">
      <c r="A99" s="100">
        <v>5</v>
      </c>
      <c r="B99" s="91" t="s">
        <v>68</v>
      </c>
      <c r="C99" s="92"/>
      <c r="D99" s="101"/>
      <c r="E99" s="11" t="e">
        <f>SUMIF(#REF!,B99,#REF!)</f>
        <v>#REF!</v>
      </c>
      <c r="F99" s="95" t="e">
        <f t="shared" si="7"/>
        <v>#REF!</v>
      </c>
    </row>
    <row r="100" spans="1:6" ht="15">
      <c r="A100" s="100">
        <v>1</v>
      </c>
      <c r="B100" s="91" t="s">
        <v>31</v>
      </c>
      <c r="C100" s="92"/>
      <c r="D100" s="101"/>
      <c r="E100" s="95" t="e">
        <f>$F$12</f>
        <v>#REF!</v>
      </c>
      <c r="F100" s="95" t="e">
        <f t="shared" si="7"/>
        <v>#REF!</v>
      </c>
    </row>
    <row r="101" spans="1:6" ht="15">
      <c r="A101" s="90"/>
      <c r="B101" s="106" t="s">
        <v>21</v>
      </c>
      <c r="C101" s="107"/>
      <c r="D101" s="107"/>
      <c r="E101" s="108"/>
      <c r="F101" s="109" t="e">
        <f>SUM(F88:F100)</f>
        <v>#REF!</v>
      </c>
    </row>
    <row r="102" spans="1:6" ht="15">
      <c r="A102" s="90"/>
      <c r="B102" s="106" t="s">
        <v>16</v>
      </c>
      <c r="C102" s="107"/>
      <c r="D102" s="108"/>
      <c r="E102" s="110" t="e">
        <f>#REF!</f>
        <v>#REF!</v>
      </c>
      <c r="F102" s="109" t="e">
        <f>F101*E102</f>
        <v>#REF!</v>
      </c>
    </row>
    <row r="103" spans="1:6" ht="15">
      <c r="A103" s="90"/>
      <c r="B103" s="106" t="s">
        <v>32</v>
      </c>
      <c r="C103" s="111" t="str">
        <f>B87</f>
        <v>IMPLANTAÇÃO PONTO VSAP 400</v>
      </c>
      <c r="D103" s="111"/>
      <c r="E103" s="108"/>
      <c r="F103" s="109" t="e">
        <f>SUM(F101:F102)</f>
        <v>#REF!</v>
      </c>
    </row>
    <row r="105" spans="1:6" s="99" customFormat="1" ht="15">
      <c r="A105" s="96" t="s">
        <v>17</v>
      </c>
      <c r="B105" s="97" t="s">
        <v>37</v>
      </c>
      <c r="C105" s="97"/>
      <c r="D105" s="97"/>
      <c r="E105" s="98" t="s">
        <v>29</v>
      </c>
      <c r="F105" s="98" t="s">
        <v>30</v>
      </c>
    </row>
    <row r="106" spans="1:6" ht="15">
      <c r="A106" s="100">
        <v>1</v>
      </c>
      <c r="B106" s="91" t="s">
        <v>83</v>
      </c>
      <c r="C106" s="92"/>
      <c r="D106" s="101"/>
      <c r="E106" s="11" t="e">
        <f>SUMIF(#REF!,B106,#REF!)</f>
        <v>#REF!</v>
      </c>
      <c r="F106" s="95" t="e">
        <f aca="true" t="shared" si="8" ref="F106:F118">E106*A106</f>
        <v>#REF!</v>
      </c>
    </row>
    <row r="107" spans="1:6" ht="15">
      <c r="A107" s="100">
        <v>1</v>
      </c>
      <c r="B107" s="91" t="s">
        <v>75</v>
      </c>
      <c r="C107" s="92"/>
      <c r="D107" s="101"/>
      <c r="E107" s="11" t="e">
        <f>SUMIF(#REF!,B107,#REF!)</f>
        <v>#REF!</v>
      </c>
      <c r="F107" s="95" t="e">
        <f t="shared" si="8"/>
        <v>#REF!</v>
      </c>
    </row>
    <row r="108" spans="1:6" ht="15">
      <c r="A108" s="100">
        <v>1</v>
      </c>
      <c r="B108" s="91" t="s">
        <v>76</v>
      </c>
      <c r="C108" s="92"/>
      <c r="D108" s="101"/>
      <c r="E108" s="11" t="e">
        <f>SUMIF(#REF!,B108,#REF!)</f>
        <v>#REF!</v>
      </c>
      <c r="F108" s="95" t="e">
        <f t="shared" si="8"/>
        <v>#REF!</v>
      </c>
    </row>
    <row r="109" spans="1:6" ht="15">
      <c r="A109" s="100">
        <v>1</v>
      </c>
      <c r="B109" s="91" t="s">
        <v>63</v>
      </c>
      <c r="C109" s="92"/>
      <c r="D109" s="101"/>
      <c r="E109" s="11" t="e">
        <f>SUMIF(#REF!,B109,#REF!)</f>
        <v>#REF!</v>
      </c>
      <c r="F109" s="95" t="e">
        <f t="shared" si="8"/>
        <v>#REF!</v>
      </c>
    </row>
    <row r="110" spans="1:6" ht="36.75" customHeight="1">
      <c r="A110" s="100">
        <v>1</v>
      </c>
      <c r="B110" s="159" t="s">
        <v>7</v>
      </c>
      <c r="C110" s="160"/>
      <c r="D110" s="161"/>
      <c r="E110" s="11" t="e">
        <f>SUMIF(#REF!,B110,#REF!)</f>
        <v>#REF!</v>
      </c>
      <c r="F110" s="95" t="e">
        <f t="shared" si="8"/>
        <v>#REF!</v>
      </c>
    </row>
    <row r="111" spans="1:6" ht="15">
      <c r="A111" s="100">
        <v>1</v>
      </c>
      <c r="B111" s="167" t="s">
        <v>67</v>
      </c>
      <c r="C111" s="167"/>
      <c r="D111" s="167"/>
      <c r="E111" s="11" t="e">
        <f>SUMIF(#REF!,B111,#REF!)</f>
        <v>#REF!</v>
      </c>
      <c r="F111" s="95" t="e">
        <f t="shared" si="8"/>
        <v>#REF!</v>
      </c>
    </row>
    <row r="112" spans="1:6" ht="15">
      <c r="A112" s="100">
        <v>2</v>
      </c>
      <c r="B112" s="91" t="s">
        <v>10</v>
      </c>
      <c r="C112" s="92"/>
      <c r="D112" s="104"/>
      <c r="E112" s="11" t="e">
        <f>SUMIF(#REF!,B112,#REF!)</f>
        <v>#REF!</v>
      </c>
      <c r="F112" s="95" t="e">
        <f t="shared" si="8"/>
        <v>#REF!</v>
      </c>
    </row>
    <row r="113" spans="1:6" ht="34.5" customHeight="1">
      <c r="A113" s="100">
        <v>1</v>
      </c>
      <c r="B113" s="159" t="s">
        <v>62</v>
      </c>
      <c r="C113" s="160"/>
      <c r="D113" s="161"/>
      <c r="E113" s="11" t="e">
        <f>SUMIF(#REF!,B113,#REF!)</f>
        <v>#REF!</v>
      </c>
      <c r="F113" s="95" t="e">
        <f t="shared" si="8"/>
        <v>#REF!</v>
      </c>
    </row>
    <row r="114" spans="1:6" ht="15" customHeight="1" hidden="1">
      <c r="A114" s="100">
        <v>1</v>
      </c>
      <c r="B114" s="102" t="s">
        <v>61</v>
      </c>
      <c r="C114" s="103"/>
      <c r="D114" s="105"/>
      <c r="E114" s="11" t="e">
        <f>SUMIF(#REF!,B114,#REF!)</f>
        <v>#REF!</v>
      </c>
      <c r="F114" s="95" t="e">
        <f t="shared" si="8"/>
        <v>#REF!</v>
      </c>
    </row>
    <row r="115" spans="1:6" ht="15">
      <c r="A115" s="100">
        <v>2</v>
      </c>
      <c r="B115" s="91" t="s">
        <v>69</v>
      </c>
      <c r="C115" s="92"/>
      <c r="D115" s="104"/>
      <c r="E115" s="11" t="e">
        <f>SUMIF(#REF!,B115,#REF!)</f>
        <v>#REF!</v>
      </c>
      <c r="F115" s="95" t="e">
        <f t="shared" si="8"/>
        <v>#REF!</v>
      </c>
    </row>
    <row r="116" spans="1:6" ht="15">
      <c r="A116" s="100">
        <v>2</v>
      </c>
      <c r="B116" s="91" t="s">
        <v>77</v>
      </c>
      <c r="C116" s="92"/>
      <c r="D116" s="104"/>
      <c r="E116" s="11" t="e">
        <f>SUMIF(#REF!,B116,#REF!)</f>
        <v>#REF!</v>
      </c>
      <c r="F116" s="95" t="e">
        <f t="shared" si="8"/>
        <v>#REF!</v>
      </c>
    </row>
    <row r="117" spans="1:6" ht="15">
      <c r="A117" s="100">
        <v>5</v>
      </c>
      <c r="B117" s="91" t="s">
        <v>68</v>
      </c>
      <c r="C117" s="92"/>
      <c r="D117" s="101"/>
      <c r="E117" s="11" t="e">
        <f>SUMIF(#REF!,B117,#REF!)</f>
        <v>#REF!</v>
      </c>
      <c r="F117" s="95" t="e">
        <f t="shared" si="8"/>
        <v>#REF!</v>
      </c>
    </row>
    <row r="118" spans="1:6" ht="15">
      <c r="A118" s="100">
        <v>1</v>
      </c>
      <c r="B118" s="91" t="s">
        <v>31</v>
      </c>
      <c r="C118" s="92"/>
      <c r="D118" s="101"/>
      <c r="E118" s="95" t="e">
        <f>$F$13</f>
        <v>#REF!</v>
      </c>
      <c r="F118" s="95" t="e">
        <f t="shared" si="8"/>
        <v>#REF!</v>
      </c>
    </row>
    <row r="119" spans="1:6" ht="15">
      <c r="A119" s="90"/>
      <c r="B119" s="106" t="s">
        <v>21</v>
      </c>
      <c r="C119" s="107"/>
      <c r="D119" s="107"/>
      <c r="E119" s="108"/>
      <c r="F119" s="109" t="e">
        <f>SUM(F106:F118)</f>
        <v>#REF!</v>
      </c>
    </row>
    <row r="120" spans="1:6" ht="15">
      <c r="A120" s="90"/>
      <c r="B120" s="106" t="s">
        <v>16</v>
      </c>
      <c r="C120" s="107"/>
      <c r="D120" s="108"/>
      <c r="E120" s="110" t="e">
        <f>#REF!</f>
        <v>#REF!</v>
      </c>
      <c r="F120" s="109" t="e">
        <f>F119*E120</f>
        <v>#REF!</v>
      </c>
    </row>
    <row r="121" spans="1:6" ht="15">
      <c r="A121" s="90"/>
      <c r="B121" s="106" t="s">
        <v>32</v>
      </c>
      <c r="C121" s="111" t="str">
        <f>B105</f>
        <v>IMPLANTAÇÃO PONTO VSAP 600</v>
      </c>
      <c r="D121" s="111"/>
      <c r="E121" s="108"/>
      <c r="F121" s="109" t="e">
        <f>SUM(F119:F120)</f>
        <v>#REF!</v>
      </c>
    </row>
    <row r="124" spans="1:8" s="69" customFormat="1" ht="15">
      <c r="A124" s="70" t="s">
        <v>38</v>
      </c>
      <c r="B124" s="71"/>
      <c r="C124" s="71"/>
      <c r="D124" s="71"/>
      <c r="E124" s="71"/>
      <c r="F124" s="72"/>
      <c r="G124" s="73"/>
      <c r="H124" s="73"/>
    </row>
    <row r="125" spans="1:8" s="67" customFormat="1" ht="30">
      <c r="A125" s="74" t="s">
        <v>17</v>
      </c>
      <c r="B125" s="75" t="s">
        <v>39</v>
      </c>
      <c r="C125" s="75"/>
      <c r="D125" s="75"/>
      <c r="E125" s="76" t="s">
        <v>40</v>
      </c>
      <c r="F125" s="76" t="s">
        <v>8</v>
      </c>
      <c r="G125" s="77"/>
      <c r="H125" s="77"/>
    </row>
    <row r="126" spans="1:8" s="69" customFormat="1" ht="15">
      <c r="A126" s="78">
        <v>0</v>
      </c>
      <c r="B126" s="79" t="str">
        <f aca="true" t="shared" si="9" ref="B126:B131">A8</f>
        <v>IMPLANTAÇÃO PONTO VSAP 70</v>
      </c>
      <c r="C126" s="80"/>
      <c r="D126" s="81"/>
      <c r="E126" s="11" t="e">
        <f>F31</f>
        <v>#REF!</v>
      </c>
      <c r="F126" s="82" t="e">
        <f aca="true" t="shared" si="10" ref="F126:F131">A126*E126</f>
        <v>#REF!</v>
      </c>
      <c r="G126" s="73"/>
      <c r="H126" s="73"/>
    </row>
    <row r="127" spans="1:8" s="69" customFormat="1" ht="15">
      <c r="A127" s="78">
        <v>0</v>
      </c>
      <c r="B127" s="79" t="str">
        <f t="shared" si="9"/>
        <v>IMPLANTAÇÃO PONTO VSAP 100</v>
      </c>
      <c r="C127" s="80"/>
      <c r="D127" s="81"/>
      <c r="E127" s="11" t="e">
        <f>F49</f>
        <v>#REF!</v>
      </c>
      <c r="F127" s="82" t="e">
        <f t="shared" si="10"/>
        <v>#REF!</v>
      </c>
      <c r="G127" s="73"/>
      <c r="H127" s="73"/>
    </row>
    <row r="128" spans="1:8" s="69" customFormat="1" ht="15">
      <c r="A128" s="78">
        <v>0</v>
      </c>
      <c r="B128" s="79" t="str">
        <f t="shared" si="9"/>
        <v>IMPLANTAÇÃO PONTO VSAP 150</v>
      </c>
      <c r="C128" s="80"/>
      <c r="D128" s="81"/>
      <c r="E128" s="11" t="e">
        <f>F67</f>
        <v>#REF!</v>
      </c>
      <c r="F128" s="82" t="e">
        <f t="shared" si="10"/>
        <v>#REF!</v>
      </c>
      <c r="G128" s="73"/>
      <c r="H128" s="73"/>
    </row>
    <row r="129" spans="1:8" s="69" customFormat="1" ht="15">
      <c r="A129" s="78">
        <v>0</v>
      </c>
      <c r="B129" s="79" t="str">
        <f t="shared" si="9"/>
        <v>IMPLANTAÇÃO PONTO VSAP 250</v>
      </c>
      <c r="C129" s="80"/>
      <c r="D129" s="81"/>
      <c r="E129" s="11" t="e">
        <f>F85</f>
        <v>#REF!</v>
      </c>
      <c r="F129" s="82" t="e">
        <f t="shared" si="10"/>
        <v>#REF!</v>
      </c>
      <c r="G129" s="73"/>
      <c r="H129" s="73"/>
    </row>
    <row r="130" spans="1:8" s="69" customFormat="1" ht="15">
      <c r="A130" s="78">
        <v>0</v>
      </c>
      <c r="B130" s="79" t="str">
        <f t="shared" si="9"/>
        <v>IMPLANTAÇÃO PONTO VSAP 400</v>
      </c>
      <c r="C130" s="80"/>
      <c r="D130" s="81"/>
      <c r="E130" s="11" t="e">
        <f>F103</f>
        <v>#REF!</v>
      </c>
      <c r="F130" s="82" t="e">
        <f t="shared" si="10"/>
        <v>#REF!</v>
      </c>
      <c r="G130" s="73"/>
      <c r="H130" s="73"/>
    </row>
    <row r="131" spans="1:8" s="69" customFormat="1" ht="15">
      <c r="A131" s="78"/>
      <c r="B131" s="79" t="str">
        <f t="shared" si="9"/>
        <v>IMPLANTAÇÃO PONTO VSAP 600</v>
      </c>
      <c r="C131" s="80"/>
      <c r="D131" s="81"/>
      <c r="E131" s="11" t="e">
        <f>F121</f>
        <v>#REF!</v>
      </c>
      <c r="F131" s="82" t="e">
        <f t="shared" si="10"/>
        <v>#REF!</v>
      </c>
      <c r="G131" s="73"/>
      <c r="H131" s="73"/>
    </row>
    <row r="132" spans="1:8" s="69" customFormat="1" ht="15">
      <c r="A132" s="83" t="s">
        <v>55</v>
      </c>
      <c r="B132" s="84"/>
      <c r="C132" s="85"/>
      <c r="D132" s="85"/>
      <c r="E132" s="86" t="e">
        <f>SUM(F126:F131)</f>
        <v>#REF!</v>
      </c>
      <c r="F132" s="87"/>
      <c r="G132" s="73"/>
      <c r="H132" s="73"/>
    </row>
    <row r="134" spans="1:8" s="69" customFormat="1" ht="15">
      <c r="A134" s="83" t="s">
        <v>41</v>
      </c>
      <c r="B134" s="84"/>
      <c r="C134" s="84"/>
      <c r="D134" s="84"/>
      <c r="E134" s="88" t="e">
        <f>SUM(A126:A131)/#REF!*12</f>
        <v>#REF!</v>
      </c>
      <c r="F134" s="89"/>
      <c r="G134" s="73"/>
      <c r="H134" s="73"/>
    </row>
  </sheetData>
  <sheetProtection/>
  <mergeCells count="21">
    <mergeCell ref="B39:D39"/>
    <mergeCell ref="B92:D92"/>
    <mergeCell ref="B93:D93"/>
    <mergeCell ref="B57:D57"/>
    <mergeCell ref="B110:D110"/>
    <mergeCell ref="B3:D3"/>
    <mergeCell ref="A7:B7"/>
    <mergeCell ref="B20:D20"/>
    <mergeCell ref="B38:D38"/>
    <mergeCell ref="B23:D23"/>
    <mergeCell ref="B111:D111"/>
    <mergeCell ref="B4:D4"/>
    <mergeCell ref="B75:D75"/>
    <mergeCell ref="B56:D56"/>
    <mergeCell ref="B21:D21"/>
    <mergeCell ref="B113:D113"/>
    <mergeCell ref="B41:D41"/>
    <mergeCell ref="B59:D59"/>
    <mergeCell ref="B77:D77"/>
    <mergeCell ref="B95:D95"/>
    <mergeCell ref="B74:D74"/>
  </mergeCells>
  <printOptions horizontalCentered="1"/>
  <pageMargins left="0.7480314960629921" right="0.7480314960629921" top="1.1811023622047245" bottom="0.984251968503937" header="0.4724409448818898" footer="0.4724409448818898"/>
  <pageSetup fitToHeight="0" fitToWidth="1" horizontalDpi="300" verticalDpi="300" orientation="portrait" paperSize="9" scale="75" r:id="rId1"/>
  <headerFooter alignWithMargins="0">
    <oddHeader>&amp;CPREFEITURA MUNICIPAL DE NOVA IGUAÇU
SEMTESP - SECRETARIA MUNICIPAL DE TRANSPORTES E SERVIÇOS PÚBLICOS
CONCORRÊNCIA PARA PLANEJAMENTO E GESTÃO DO SISTEMA ENERGÉTICO E DE ILUMINAÇÃO PÚBLICA DO MUNICÍPIO
ANEXO &amp;A</oddHeader>
  </headerFooter>
  <rowBreaks count="2" manualBreakCount="2">
    <brk id="68" max="255" man="1"/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0.57421875" style="0" customWidth="1"/>
    <col min="2" max="2" width="37.8515625" style="0" customWidth="1"/>
    <col min="4" max="4" width="12.8515625" style="0" customWidth="1"/>
    <col min="5" max="6" width="11.7109375" style="0" customWidth="1"/>
  </cols>
  <sheetData>
    <row r="1" spans="1:6" ht="29.25" customHeight="1" thickBot="1">
      <c r="A1" s="176" t="s">
        <v>100</v>
      </c>
      <c r="B1" s="176"/>
      <c r="C1" s="176"/>
      <c r="D1" s="176"/>
      <c r="E1" s="176"/>
      <c r="F1" s="176"/>
    </row>
    <row r="2" spans="1:6" ht="18" customHeight="1">
      <c r="A2" s="177" t="s">
        <v>101</v>
      </c>
      <c r="B2" s="178"/>
      <c r="C2" s="178"/>
      <c r="D2" s="178"/>
      <c r="E2" s="178"/>
      <c r="F2" s="178"/>
    </row>
    <row r="3" spans="1:6" ht="18" customHeight="1">
      <c r="A3" s="178"/>
      <c r="B3" s="178"/>
      <c r="C3" s="178"/>
      <c r="D3" s="178"/>
      <c r="E3" s="178"/>
      <c r="F3" s="178"/>
    </row>
    <row r="4" spans="1:6" ht="14.25" customHeight="1">
      <c r="A4" s="178"/>
      <c r="B4" s="178"/>
      <c r="C4" s="178"/>
      <c r="D4" s="178"/>
      <c r="E4" s="178"/>
      <c r="F4" s="178"/>
    </row>
    <row r="5" spans="1:6" ht="22.5" customHeight="1">
      <c r="A5" s="178"/>
      <c r="B5" s="178"/>
      <c r="C5" s="178"/>
      <c r="D5" s="178"/>
      <c r="E5" s="178"/>
      <c r="F5" s="178"/>
    </row>
    <row r="6" spans="1:6" ht="22.5" customHeight="1" thickBot="1">
      <c r="A6" s="178"/>
      <c r="B6" s="178"/>
      <c r="C6" s="178"/>
      <c r="D6" s="178"/>
      <c r="E6" s="178"/>
      <c r="F6" s="178"/>
    </row>
    <row r="7" spans="1:6" ht="18" customHeight="1" thickBot="1">
      <c r="A7" s="179" t="s">
        <v>102</v>
      </c>
      <c r="B7" s="179"/>
      <c r="C7" s="179"/>
      <c r="D7" s="179"/>
      <c r="E7" s="179"/>
      <c r="F7" s="179"/>
    </row>
    <row r="8" spans="1:6" ht="18" customHeight="1" thickBot="1">
      <c r="A8" s="175"/>
      <c r="B8" s="175"/>
      <c r="C8" s="175"/>
      <c r="D8" s="175"/>
      <c r="E8" s="175"/>
      <c r="F8" s="175"/>
    </row>
    <row r="9" spans="1:6" ht="36.75" customHeight="1" thickBot="1">
      <c r="A9" s="127"/>
      <c r="B9" s="128" t="s">
        <v>85</v>
      </c>
      <c r="C9" s="128" t="s">
        <v>86</v>
      </c>
      <c r="D9" s="128" t="s">
        <v>87</v>
      </c>
      <c r="E9" s="129" t="s">
        <v>88</v>
      </c>
      <c r="F9" s="129" t="s">
        <v>89</v>
      </c>
    </row>
    <row r="10" spans="1:6" ht="67.5" customHeight="1">
      <c r="A10" s="123" t="s">
        <v>84</v>
      </c>
      <c r="B10" s="131" t="s">
        <v>99</v>
      </c>
      <c r="C10" s="126" t="s">
        <v>91</v>
      </c>
      <c r="D10" s="123">
        <v>335</v>
      </c>
      <c r="E10" s="130" t="s">
        <v>90</v>
      </c>
      <c r="F10" s="130" t="s">
        <v>90</v>
      </c>
    </row>
    <row r="11" spans="1:6" ht="68.25" customHeight="1">
      <c r="A11" s="124" t="s">
        <v>84</v>
      </c>
      <c r="B11" s="125" t="s">
        <v>98</v>
      </c>
      <c r="C11" s="126" t="s">
        <v>91</v>
      </c>
      <c r="D11" s="124">
        <v>41</v>
      </c>
      <c r="E11" s="130" t="s">
        <v>90</v>
      </c>
      <c r="F11" s="130" t="s">
        <v>90</v>
      </c>
    </row>
    <row r="12" spans="1:6" ht="69" customHeight="1">
      <c r="A12" s="124" t="s">
        <v>84</v>
      </c>
      <c r="B12" s="125" t="s">
        <v>97</v>
      </c>
      <c r="C12" s="126" t="s">
        <v>91</v>
      </c>
      <c r="D12" s="124">
        <v>116</v>
      </c>
      <c r="E12" s="130" t="s">
        <v>90</v>
      </c>
      <c r="F12" s="130" t="s">
        <v>90</v>
      </c>
    </row>
    <row r="13" spans="1:6" ht="54" customHeight="1">
      <c r="A13" s="124" t="s">
        <v>84</v>
      </c>
      <c r="B13" s="125" t="s">
        <v>96</v>
      </c>
      <c r="C13" s="126" t="s">
        <v>91</v>
      </c>
      <c r="D13" s="124">
        <v>151</v>
      </c>
      <c r="E13" s="130" t="s">
        <v>90</v>
      </c>
      <c r="F13" s="130" t="s">
        <v>90</v>
      </c>
    </row>
    <row r="14" spans="1:6" ht="85.5" customHeight="1">
      <c r="A14" s="122" t="s">
        <v>84</v>
      </c>
      <c r="B14" s="125" t="s">
        <v>95</v>
      </c>
      <c r="C14" s="126" t="s">
        <v>91</v>
      </c>
      <c r="D14" s="122">
        <v>12</v>
      </c>
      <c r="E14" s="130" t="s">
        <v>90</v>
      </c>
      <c r="F14" s="130" t="s">
        <v>90</v>
      </c>
    </row>
    <row r="15" spans="1:6" ht="81.75" customHeight="1">
      <c r="A15" s="122" t="s">
        <v>84</v>
      </c>
      <c r="B15" s="125" t="s">
        <v>94</v>
      </c>
      <c r="C15" s="126" t="s">
        <v>91</v>
      </c>
      <c r="D15" s="122">
        <v>12</v>
      </c>
      <c r="E15" s="130" t="s">
        <v>90</v>
      </c>
      <c r="F15" s="130" t="s">
        <v>90</v>
      </c>
    </row>
    <row r="16" spans="1:6" ht="78" customHeight="1">
      <c r="A16" s="122" t="s">
        <v>84</v>
      </c>
      <c r="B16" s="125" t="s">
        <v>93</v>
      </c>
      <c r="C16" s="126" t="s">
        <v>91</v>
      </c>
      <c r="D16" s="122">
        <v>100</v>
      </c>
      <c r="E16" s="130" t="s">
        <v>90</v>
      </c>
      <c r="F16" s="130" t="s">
        <v>90</v>
      </c>
    </row>
    <row r="17" spans="1:6" ht="80.25" customHeight="1">
      <c r="A17" s="122" t="s">
        <v>84</v>
      </c>
      <c r="B17" s="125" t="s">
        <v>92</v>
      </c>
      <c r="C17" s="126" t="s">
        <v>91</v>
      </c>
      <c r="D17" s="122">
        <v>150</v>
      </c>
      <c r="E17" s="130" t="s">
        <v>90</v>
      </c>
      <c r="F17" s="130" t="s">
        <v>90</v>
      </c>
    </row>
    <row r="19" spans="1:6" ht="15.75">
      <c r="A19" s="173" t="s">
        <v>103</v>
      </c>
      <c r="B19" s="173"/>
      <c r="C19" s="173"/>
      <c r="D19" s="173"/>
      <c r="E19" s="173"/>
      <c r="F19" s="173"/>
    </row>
    <row r="23" spans="1:6" ht="15.75">
      <c r="A23" s="174" t="s">
        <v>104</v>
      </c>
      <c r="B23" s="174"/>
      <c r="C23" s="174"/>
      <c r="D23" s="174"/>
      <c r="E23" s="174"/>
      <c r="F23" s="174"/>
    </row>
    <row r="24" spans="1:6" ht="15.75">
      <c r="A24" s="174" t="s">
        <v>105</v>
      </c>
      <c r="B24" s="174"/>
      <c r="C24" s="174"/>
      <c r="D24" s="174"/>
      <c r="E24" s="174"/>
      <c r="F24" s="174"/>
    </row>
    <row r="29" ht="12.75">
      <c r="E29" t="s">
        <v>106</v>
      </c>
    </row>
  </sheetData>
  <sheetProtection/>
  <mergeCells count="7">
    <mergeCell ref="A19:F19"/>
    <mergeCell ref="A23:F23"/>
    <mergeCell ref="A24:F24"/>
    <mergeCell ref="A8:F8"/>
    <mergeCell ref="A1:F1"/>
    <mergeCell ref="A2:F6"/>
    <mergeCell ref="A7:F7"/>
  </mergeCells>
  <printOptions/>
  <pageMargins left="0.5118110236220472" right="0.5118110236220472" top="1.7716535433070868" bottom="1.771653543307086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Alexandre Ramos Pereira</cp:lastModifiedBy>
  <cp:lastPrinted>2022-03-07T14:55:48Z</cp:lastPrinted>
  <dcterms:created xsi:type="dcterms:W3CDTF">1996-07-14T19:39:07Z</dcterms:created>
  <dcterms:modified xsi:type="dcterms:W3CDTF">2024-04-19T18:10:00Z</dcterms:modified>
  <cp:category/>
  <cp:version/>
  <cp:contentType/>
  <cp:contentStatus/>
</cp:coreProperties>
</file>